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6.155\2530kaigo\02 介護保険Ｇ\31　総合事業 ○\1　指定\2　様式等\事業所指定関係書類\R5むつ市様式\HP掲載\通所型\"/>
    </mc:Choice>
  </mc:AlternateContent>
  <bookViews>
    <workbookView xWindow="0" yWindow="0" windowWidth="24000" windowHeight="8010" tabRatio="670"/>
  </bookViews>
  <sheets>
    <sheet name="添付書類(通所型)" sheetId="13" r:id="rId1"/>
    <sheet name="参考様式１通所型サービス（1枚版）" sheetId="10" r:id="rId2"/>
    <sheet name="通所型サービス（100名）" sheetId="12" r:id="rId3"/>
    <sheet name="シフト記号表（勤務時間帯）" sheetId="11" r:id="rId4"/>
    <sheet name="記入方法" sheetId="7" r:id="rId5"/>
    <sheet name="プルダウン・リスト" sheetId="3" r:id="rId6"/>
    <sheet name="【記載例】通所型サービス" sheetId="8" r:id="rId7"/>
    <sheet name="【記載例】シフト記号表（勤務時間帯）" sheetId="6" r:id="rId8"/>
    <sheet name="参考様式2" sheetId="14" r:id="rId9"/>
    <sheet name="参考様式3" sheetId="15" r:id="rId10"/>
    <sheet name="参考様式４" sheetId="16" r:id="rId11"/>
    <sheet name="参考様式5" sheetId="17" r:id="rId12"/>
    <sheet name="別紙36" sheetId="18" r:id="rId13"/>
    <sheet name="★別紙１－4" sheetId="19" r:id="rId14"/>
  </sheets>
  <externalReferences>
    <externalReference r:id="rId15"/>
    <externalReference r:id="rId16"/>
    <externalReference r:id="rId17"/>
    <externalReference r:id="rId18"/>
  </externalReferences>
  <definedNames>
    <definedName name="【記載例】シフト記号" localSheetId="3">'シフト記号表（勤務時間帯）'!$C$6:$C$35</definedName>
    <definedName name="【記載例】シフト記号">'【記載例】シフト記号表（勤務時間帯）'!$C$6:$C$35</definedName>
    <definedName name="ｋ" localSheetId="13">#REF!</definedName>
    <definedName name="ｋ">#REF!</definedName>
    <definedName name="_xlnm.Print_Area" localSheetId="6">【記載例】通所型サービス!$A$1:$BF$71</definedName>
    <definedName name="_xlnm.Print_Area" localSheetId="13">'★別紙１－4'!$A$1:$AF$55</definedName>
    <definedName name="_xlnm.Print_Area" localSheetId="4">記入方法!$B$1:$P$85</definedName>
    <definedName name="_xlnm.Print_Area" localSheetId="1">'参考様式１通所型サービス（1枚版）'!$A$1:$BF$71</definedName>
    <definedName name="_xlnm.Print_Area" localSheetId="10">参考様式４!$A$1:$B$17</definedName>
    <definedName name="_xlnm.Print_Area" localSheetId="11">参考様式5!$A$1:$L$26</definedName>
    <definedName name="_xlnm.Print_Area" localSheetId="2">'通所型サービス（100名）'!$A$1:$BF$332</definedName>
    <definedName name="_xlnm.Print_Area" localSheetId="0">'添付書類(通所型)'!$A$1:$H$32</definedName>
    <definedName name="_xlnm.Print_Area" localSheetId="12">別紙36!$A$1:$AO$61</definedName>
    <definedName name="_xlnm.Print_Titles" localSheetId="1">'参考様式１通所型サービス（1枚版）'!$1:$21</definedName>
    <definedName name="_xlnm.Print_Titles" localSheetId="2">'通所型サービス（100名）'!$1:$21</definedName>
    <definedName name="Z_918D9391_3166_42FD_8CCC_73DDA136E9AD_.wvu.PrintArea" localSheetId="13" hidden="1">'★別紙１－4'!$A$1:$AF$55</definedName>
    <definedName name="サービス種別" localSheetId="13">[1]サービス種類一覧!$B$4:$B$20</definedName>
    <definedName name="サービス種別">#REF!</definedName>
    <definedName name="サービス種類" localSheetId="13">[2]サービス種類一覧!$C$4:$C$20</definedName>
    <definedName name="サービス種類">#REF!</definedName>
    <definedName name="サービス名" localSheetId="13">#REF!</definedName>
    <definedName name="サービス名">#REF!</definedName>
    <definedName name="サービス名称" localSheetId="13">#REF!</definedName>
    <definedName name="サービス名称">#REF!</definedName>
    <definedName name="シフト記号表">'シフト記号表（勤務時間帯）'!$C$6:$C$35</definedName>
    <definedName name="だだ" localSheetId="13">#REF!</definedName>
    <definedName name="だだ">#REF!</definedName>
    <definedName name="っっｋ" localSheetId="13">#REF!</definedName>
    <definedName name="っっｋ">#REF!</definedName>
    <definedName name="っっっっｌ" localSheetId="13">#REF!</definedName>
    <definedName name="っっっっｌ">#REF!</definedName>
    <definedName name="介護職員">プルダウン・リスト!$F$13:$F$25</definedName>
    <definedName name="確認" localSheetId="13">#REF!</definedName>
    <definedName name="確認">#REF!</definedName>
    <definedName name="看護職員">プルダウン・リスト!$E$13:$E$25</definedName>
    <definedName name="管理者">プルダウン・リスト!$C$13:$C$25</definedName>
    <definedName name="機能訓練指導員">プルダウン・リスト!$G$13:$G$25</definedName>
    <definedName name="種類" localSheetId="13">[3]サービス種類一覧!$A$4:$A$20</definedName>
    <definedName name="種類">#REF!</definedName>
    <definedName name="職種" localSheetId="0">[4]プルダウン・リスト!$C$12:$K$12</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<sst xmlns="http://schemas.openxmlformats.org/spreadsheetml/2006/main" count="1911" uniqueCount="432">
  <si>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</si>
  <si>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</si>
  <si>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</si>
  <si>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</si>
  <si>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</si>
  <si>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</si>
  <si>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</si>
  <si>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</si>
  <si>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</si>
  <si>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</si>
  <si>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</si>
  <si>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</si>
  <si>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</si>
  <si>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</si>
  <si>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</si>
  <si>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</si>
  <si>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</si>
  <si>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</si>
  <si>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</si>
  <si>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</si>
  <si>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</si>
  <si>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</si>
  <si>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</si>
  <si>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</si>
  <si>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</si>
  <si>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</si>
  <si>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</si>
  <si>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</si>
  <si>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</si>
  <si>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</si>
  <si>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</si>
  <si>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</si>
  <si>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</si>
  <si>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</si>
  <si>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</si>
  <si>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</si>
  <si>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</si>
  <si>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</si>
  <si>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</si>
  <si>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</si>
  <si>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</si>
  <si>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</si>
  <si>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</si>
  <si>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</si>
  <si>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</si>
  <si>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</si>
  <si>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</si>
  <si>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</si>
  <si>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</si>
  <si>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</si>
  <si>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</si>
  <si>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</si>
  <si>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</si>
  <si>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</si>
  <si>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</si>
  <si>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</si>
  <si>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</si>
  <si>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</si>
  <si>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</si>
  <si>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</si>
  <si>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</si>
  <si>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</si>
  <si>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</si>
  <si>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</si>
  <si>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</si>
  <si>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</si>
  <si>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</si>
  <si>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</si>
  <si>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</si>
  <si>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</si>
  <si>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</si>
  <si>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</si>
  <si>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</si>
  <si>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</si>
  <si>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</si>
  <si>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</si>
  <si>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</si>
  <si>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</si>
  <si>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</si>
  <si>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</si>
  <si>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</si>
  <si>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</si>
  <si>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</si>
  <si>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</si>
  <si>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</si>
  <si>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</si>
  <si>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</si>
  <si>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</si>
  <si>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</si>
  <si>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</si>
  <si>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</si>
  <si>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</si>
  <si>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</si>
  <si>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</si>
  <si>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</si>
  <si>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</si>
  <si>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</si>
  <si>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</si>
  <si>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</si>
  <si>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</si>
  <si>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</si>
  <si>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</si>
  <si>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</si>
  <si>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</si>
  <si>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</si>
  <si>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</si>
  <si>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</si>
  <si>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</si>
  <si>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</si>
  <si>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</si>
  <si>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</si>
  <si>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</si>
  <si>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</si>
  <si>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</si>
  <si>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</si>
  <si>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</si>
  <si>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</si>
  <si>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</si>
  <si>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</si>
  <si>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</si>
  <si>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</si>
  <si>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</si>
  <si>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</si>
  <si>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</si>
  <si>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</si>
  <si>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</si>
  <si>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</si>
  <si>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</si>
  <si>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</si>
  <si>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</si>
  <si>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</si>
  <si>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</si>
  <si>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</si>
  <si>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</si>
  <si>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</si>
  <si>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</si>
  <si>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</si>
  <si>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</si>
  <si>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</si>
  <si>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</si>
  <si>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</si>
  <si>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</si>
  <si>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</si>
  <si>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</si>
  <si>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</si>
  <si>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</si>
  <si>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</si>
  <si>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</si>
  <si>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</si>
  <si>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</si>
  <si>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</si>
  <si>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</si>
  <si>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</si>
  <si>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</si>
  <si>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</si>
  <si>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</si>
  <si>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</si>
  <si>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</si>
  <si>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</si>
  <si>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</si>
  <si>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</si>
  <si>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</si>
  <si>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</si>
  <si>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</si>
  <si>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</si>
  <si>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</si>
  <si>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</si>
  <si>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</si>
  <si>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</si>
  <si>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</si>
  <si>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</si>
  <si>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</si>
  <si>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</si>
  <si>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</si>
  <si>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</si>
  <si>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</si>
  <si>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</si>
  <si>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</si>
  <si>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</si>
  <si>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</si>
  <si>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</si>
  <si>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</si>
  <si>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</si>
  <si>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</si>
  <si>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</si>
  <si>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</si>
  <si>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</si>
  <si>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</si>
  <si>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</si>
  <si>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</si>
  <si>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</si>
  <si>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</si>
  <si>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</si>
  <si>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</si>
  <si>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</si>
  <si>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</si>
  <si>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</si>
  <si>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</si>
  <si>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</si>
  <si>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</si>
  <si>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</si>
  <si>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</si>
  <si>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</si>
  <si>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</si>
  <si>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</si>
  <si>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</si>
  <si>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</si>
  <si>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</si>
  <si>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</si>
  <si>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</si>
  <si>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</si>
  <si>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</si>
  <si>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</si>
  <si>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</si>
  <si>
    <t>（別添）</t>
    <rPh sb="1" eb="3">
      <t>ベッテン</t>
    </rPh>
    <phoneticPr fontId="3"/>
  </si>
  <si>
    <t>付表２ 通所型サービス事業所の指定に係る記載事項　添付書類・チェックリスト</t>
    <rPh sb="0" eb="2">
      <t>フヒョウ</t>
    </rPh>
    <rPh sb="6" eb="7">
      <t>ガタ</t>
    </rPh>
    <rPh sb="25" eb="27">
      <t>テンプ</t>
    </rPh>
    <rPh sb="27" eb="29">
      <t>ショルイ</t>
    </rPh>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</si>
  <si>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</si>
  <si>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添付書類</t>
    <rPh sb="0" eb="2">
      <t>テンプ</t>
    </rPh>
    <rPh sb="2" eb="4">
      <t>ショルイ</t>
    </rPh>
    <phoneticPr fontId="3"/>
  </si>
  <si>
    <t>参考様式</t>
    <rPh sb="0" eb="2">
      <t>サンコウ</t>
    </rPh>
    <rPh sb="2" eb="4">
      <t>ヨウシキ</t>
    </rPh>
    <phoneticPr fontId="3"/>
  </si>
  <si>
    <t>新規指定申請
（※１）</t>
    <rPh sb="0" eb="2">
      <t>シンキ</t>
    </rPh>
    <rPh sb="2" eb="4">
      <t>シテイ</t>
    </rPh>
    <rPh sb="4" eb="6">
      <t>シンセイ</t>
    </rPh>
    <phoneticPr fontId="3"/>
  </si>
  <si>
    <t>更新申請
（※２）</t>
    <rPh sb="0" eb="2">
      <t>コウシン</t>
    </rPh>
    <rPh sb="2" eb="4">
      <t>シンセイ</t>
    </rPh>
    <phoneticPr fontId="3"/>
  </si>
  <si>
    <t>備考</t>
    <rPh sb="0" eb="2">
      <t>ビコウ</t>
    </rPh>
    <phoneticPr fontId="3"/>
  </si>
  <si>
    <t>登記事項証明書又は条例等</t>
    <rPh sb="0" eb="2">
      <t>トウキ</t>
    </rPh>
    <rPh sb="2" eb="4">
      <t>ジコウ</t>
    </rPh>
    <rPh sb="4" eb="7">
      <t>ショウメイショ</t>
    </rPh>
    <rPh sb="7" eb="8">
      <t>マタ</t>
    </rPh>
    <rPh sb="9" eb="11">
      <t>ジョウレイ</t>
    </rPh>
    <rPh sb="11" eb="12">
      <t>トウ</t>
    </rPh>
    <phoneticPr fontId="3"/>
  </si>
  <si>
    <t>添付</t>
    <rPh sb="0" eb="2">
      <t>テンプ</t>
    </rPh>
    <phoneticPr fontId="2"/>
  </si>
  <si>
    <t>添付省略</t>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</si>
  <si>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</si>
  <si>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参考様式１</t>
    <rPh sb="0" eb="2">
      <t>サンコウ</t>
    </rPh>
    <rPh sb="2" eb="4">
      <t>ヨウシキ</t>
    </rPh>
    <phoneticPr fontId="3"/>
  </si>
  <si>
    <t>平面図</t>
    <rPh sb="0" eb="3">
      <t>ヘイメンズ</t>
    </rPh>
    <phoneticPr fontId="3"/>
  </si>
  <si>
    <t>参考様式２</t>
    <rPh sb="0" eb="2">
      <t>サンコウ</t>
    </rPh>
    <rPh sb="2" eb="4">
      <t>ヨウシキ</t>
    </rPh>
    <phoneticPr fontId="3"/>
  </si>
  <si>
    <t>設備等一覧表</t>
    <rPh sb="0" eb="2">
      <t>セツビ</t>
    </rPh>
    <rPh sb="2" eb="3">
      <t>トウ</t>
    </rPh>
    <rPh sb="3" eb="6">
      <t>イチランヒョウ</t>
    </rPh>
    <phoneticPr fontId="3"/>
  </si>
  <si>
    <t>参考様式３</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</si>
  <si>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</si>
  <si>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</si>
  <si>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参考様式４</t>
    <rPh sb="0" eb="2">
      <t>サンコウ</t>
    </rPh>
    <rPh sb="2" eb="4">
      <t>ヨウシキ</t>
    </rPh>
    <phoneticPr fontId="3"/>
  </si>
  <si>
    <t>誓約書</t>
    <rPh sb="0" eb="3">
      <t>セイヤクショ</t>
    </rPh>
    <phoneticPr fontId="3"/>
  </si>
  <si>
    <t>参考様式５</t>
    <rPh sb="0" eb="2">
      <t>サンコウ</t>
    </rPh>
    <rPh sb="2" eb="4">
      <t>ヨウシキ</t>
    </rPh>
    <phoneticPr fontId="3"/>
  </si>
  <si>
    <t>介護予防・日常生活支援総合事業費算定に係る体制等に関する届出書</t>
    <phoneticPr fontId="3"/>
  </si>
  <si>
    <t>別紙1-4
別紙36</t>
    <rPh sb="0" eb="2">
      <t>ベッシ</t>
    </rPh>
    <rPh sb="6" eb="8">
      <t>ベッシ</t>
    </rPh>
    <phoneticPr fontId="3"/>
  </si>
  <si>
    <t>※１</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</si>
  <si>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</si>
  <si>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※２</t>
    <phoneticPr fontId="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</si>
  <si>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</si>
  <si>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提出者（問合先）</t>
    <rPh sb="0" eb="2">
      <t>テイシュツ</t>
    </rPh>
    <rPh sb="2" eb="3">
      <t>シャ</t>
    </rPh>
    <rPh sb="4" eb="6">
      <t>トイアワ</t>
    </rPh>
    <rPh sb="6" eb="7">
      <t>サキ</t>
    </rPh>
    <phoneticPr fontId="3"/>
  </si>
  <si>
    <t>事業所名</t>
    <rPh sb="0" eb="3">
      <t>ジギョウショ</t>
    </rPh>
    <rPh sb="3" eb="4">
      <t>メイ</t>
    </rPh>
    <phoneticPr fontId="3"/>
  </si>
  <si>
    <t>担当者名</t>
    <rPh sb="0" eb="3">
      <t>タントウシャ</t>
    </rPh>
    <rPh sb="3" eb="4">
      <t>メイ</t>
    </rPh>
    <phoneticPr fontId="3"/>
  </si>
  <si>
    <t>電　話</t>
    <rPh sb="0" eb="1">
      <t>デン</t>
    </rPh>
    <rPh sb="2" eb="3">
      <t>ハナシ</t>
    </rPh>
    <phoneticPr fontId="3"/>
  </si>
  <si>
    <t xml:space="preserve"> </t>
    <phoneticPr fontId="3"/>
  </si>
  <si>
    <t>ﾒｰﾙｱﾄﾞﾚｽ</t>
    <phoneticPr fontId="3"/>
  </si>
  <si>
    <t>（参考様式２）</t>
    <rPh sb="1" eb="3">
      <t>サンコウ</t>
    </rPh>
    <rPh sb="3" eb="5">
      <t>ヨウシキ</t>
    </rPh>
    <phoneticPr fontId="3"/>
  </si>
  <si>
    <r>
      <t>事業所</t>
    </r>
    <r>
      <rPr>
        <sz val="11"/>
        <rFont val="ＭＳ Ｐゴシック"/>
        <family val="3"/>
        <charset val="128"/>
      </rPr>
      <t>名</t>
    </r>
    <rPh sb="0" eb="3">
      <t>ジギョウショ</t>
    </rPh>
    <rPh sb="3" eb="4">
      <t>ナ</t>
    </rPh>
    <phoneticPr fontId="3"/>
  </si>
  <si>
    <t>展示コーナー</t>
    <rPh sb="0" eb="2">
      <t>テンジ</t>
    </rPh>
    <phoneticPr fontId="3"/>
  </si>
  <si>
    <t>　調理室</t>
    <rPh sb="1" eb="4">
      <t>チョウリシツ</t>
    </rPh>
    <phoneticPr fontId="3"/>
  </si>
  <si>
    <t>静養室</t>
    <rPh sb="0" eb="2">
      <t>セイヨウ</t>
    </rPh>
    <rPh sb="2" eb="3">
      <t>シツ</t>
    </rPh>
    <phoneticPr fontId="3"/>
  </si>
  <si>
    <t>相談室</t>
    <rPh sb="0" eb="3">
      <t>ソウダンシツ</t>
    </rPh>
    <phoneticPr fontId="3"/>
  </si>
  <si>
    <t>便所</t>
    <rPh sb="0" eb="2">
      <t>ベンジョ</t>
    </rPh>
    <phoneticPr fontId="3"/>
  </si>
  <si>
    <t>　30㎡</t>
    <phoneticPr fontId="3"/>
  </si>
  <si>
    <t>20㎡</t>
    <phoneticPr fontId="3"/>
  </si>
  <si>
    <t>40㎡</t>
    <phoneticPr fontId="3"/>
  </si>
  <si>
    <t>玄関ホール</t>
    <rPh sb="0" eb="2">
      <t>ゲンカン</t>
    </rPh>
    <phoneticPr fontId="3"/>
  </si>
  <si>
    <t>　　機能訓練室　100㎡</t>
    <rPh sb="2" eb="4">
      <t>キノウ</t>
    </rPh>
    <rPh sb="4" eb="6">
      <t>クンレン</t>
    </rPh>
    <rPh sb="6" eb="7">
      <t>シツ</t>
    </rPh>
    <phoneticPr fontId="3"/>
  </si>
  <si>
    <t>　　（食堂兼用）</t>
    <rPh sb="3" eb="5">
      <t>ショクドウ</t>
    </rPh>
    <rPh sb="5" eb="7">
      <t>ケンヨウ</t>
    </rPh>
    <phoneticPr fontId="3"/>
  </si>
  <si>
    <t>倉庫</t>
    <rPh sb="0" eb="2">
      <t>ソウコ</t>
    </rPh>
    <phoneticPr fontId="3"/>
  </si>
  <si>
    <t>浴室 70㎡</t>
    <rPh sb="0" eb="2">
      <t>ヨクシツ</t>
    </rPh>
    <phoneticPr fontId="3"/>
  </si>
  <si>
    <t>事務室 30㎡</t>
    <rPh sb="0" eb="3">
      <t>ジムシツ</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</si>
  <si>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</si>
  <si>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</si>
  <si>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</si>
  <si>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</si>
  <si>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（参考様式３）</t>
    <phoneticPr fontId="3"/>
  </si>
  <si>
    <r>
      <t>設備</t>
    </r>
    <r>
      <rPr>
        <b/>
        <sz val="12"/>
        <rFont val="游ゴシック"/>
        <family val="3"/>
        <charset val="128"/>
        <scheme val="minor"/>
      </rPr>
      <t>等一覧表</t>
    </r>
    <phoneticPr fontId="3"/>
  </si>
  <si>
    <t>サービス種類　（</t>
    <rPh sb="4" eb="6">
      <t>シュルイ</t>
    </rPh>
    <phoneticPr fontId="3"/>
  </si>
  <si>
    <t>）</t>
    <phoneticPr fontId="3"/>
  </si>
  <si>
    <t>事業所名　（</t>
    <rPh sb="0" eb="3">
      <t>ジギョウショ</t>
    </rPh>
    <rPh sb="3" eb="4">
      <t>メイ</t>
    </rPh>
    <phoneticPr fontId="3"/>
  </si>
  <si>
    <t>チェック欄</t>
    <rPh sb="4" eb="5">
      <t>ラン</t>
    </rPh>
    <phoneticPr fontId="3"/>
  </si>
  <si>
    <t>設備の種類</t>
    <rPh sb="0" eb="2">
      <t>セツビ</t>
    </rPh>
    <rPh sb="3" eb="5">
      <t>シュルイ</t>
    </rPh>
    <phoneticPr fontId="3"/>
  </si>
  <si>
    <t>設備基準上適合すべき項目</t>
    <rPh sb="0" eb="2">
      <t>セツビ</t>
    </rPh>
    <rPh sb="2" eb="4">
      <t>キジュン</t>
    </rPh>
    <rPh sb="4" eb="5">
      <t>ジョウ</t>
    </rPh>
    <rPh sb="5" eb="7">
      <t>テキゴウ</t>
    </rPh>
    <rPh sb="10" eb="12">
      <t>コウモク</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</si>
  <si>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</si>
  <si>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3"/>
  </si>
  <si>
    <t>（参考様式４）</t>
    <phoneticPr fontId="3"/>
  </si>
  <si>
    <t>利用者からの苦情を処理するために講ずる措置の概要</t>
  </si>
  <si>
    <t>事業所名</t>
    <phoneticPr fontId="3"/>
  </si>
  <si>
    <t>申請するサービス種類</t>
  </si>
  <si>
    <t>措  置  の  概  要</t>
  </si>
  <si>
    <t>１  利用者からの相談又は苦情等に対応する常設の窓口（連絡先）、担当者の設置</t>
    <phoneticPr fontId="3"/>
  </si>
  <si>
    <t>２  円滑かつ迅速に苦情処理を行うための処理体制・手順</t>
    <phoneticPr fontId="3"/>
  </si>
  <si>
    <t>３  その他参考事項</t>
    <phoneticPr fontId="3"/>
  </si>
  <si>
    <t>備考  上の事項は例示であり、これにかかわらず苦情処理に係る対応方針を具体的に記してください。</t>
  </si>
  <si>
    <t>（参考様式５）</t>
    <rPh sb="1" eb="3">
      <t>サンコウ</t>
    </rPh>
    <rPh sb="3" eb="5">
      <t>ヨウシキ</t>
    </rPh>
    <phoneticPr fontId="3"/>
  </si>
  <si>
    <t>誓　約　書</t>
    <phoneticPr fontId="3"/>
  </si>
  <si>
    <t>年</t>
    <rPh sb="0" eb="1">
      <t>ネン</t>
    </rPh>
    <phoneticPr fontId="3"/>
  </si>
  <si>
    <t>月</t>
    <rPh sb="0" eb="1">
      <t>ゲツ</t>
    </rPh>
    <phoneticPr fontId="3"/>
  </si>
  <si>
    <t>日</t>
    <rPh sb="0" eb="1">
      <t>ニチ</t>
    </rPh>
    <phoneticPr fontId="3"/>
  </si>
  <si>
    <t>むつ市長宛</t>
    <rPh sb="2" eb="3">
      <t>シ</t>
    </rPh>
    <rPh sb="3" eb="4">
      <t>チョウ</t>
    </rPh>
    <rPh sb="4" eb="5">
      <t>ア</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</si>
  <si>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</si>
  <si>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</si>
  <si>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</si>
  <si>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3"/>
  </si>
  <si>
    <t>記</t>
    <rPh sb="0" eb="1">
      <t>キ</t>
    </rPh>
    <phoneticPr fontId="3"/>
  </si>
  <si>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3"/>
  </si>
  <si>
    <t>一</t>
    <rPh sb="0" eb="1">
      <t>イチ</t>
    </rPh>
    <phoneticPr fontId="3"/>
  </si>
  <si>
    <t>第一号事業（第一号生活支援事業を除く。）に係る基準として、次に掲げるいずれかに該当する基準</t>
    <phoneticPr fontId="3"/>
  </si>
  <si>
    <t>イ</t>
    <phoneticPr fontId="3"/>
  </si>
  <si>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3"/>
  </si>
  <si>
    <t>ロ</t>
    <phoneticPr fontId="3"/>
  </si>
  <si>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3"/>
  </si>
  <si>
    <t>ハ</t>
    <phoneticPr fontId="3"/>
  </si>
  <si>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3"/>
  </si>
  <si>
    <t>ニ</t>
    <phoneticPr fontId="3"/>
  </si>
  <si>
    <t>第一号事業に係る基準として、当該第一号事業に係るサービスの内容等を勘案した基準（前号に掲げるものを除く。）</t>
    <phoneticPr fontId="3"/>
  </si>
  <si>
    <t>（別紙３６）</t>
    <rPh sb="1" eb="3">
      <t>ベッシ</t>
    </rPh>
    <phoneticPr fontId="3"/>
  </si>
  <si>
    <t>受付番号</t>
    <phoneticPr fontId="3"/>
  </si>
  <si>
    <t>令和</t>
    <rPh sb="0" eb="2">
      <t>レイワ</t>
    </rPh>
    <phoneticPr fontId="3"/>
  </si>
  <si>
    <t>日</t>
    <rPh sb="0" eb="1">
      <t>ヒ</t>
    </rPh>
    <phoneticPr fontId="3"/>
  </si>
  <si>
    <t>むつ市長宛</t>
    <rPh sb="2" eb="4">
      <t>シチョウ</t>
    </rPh>
    <rPh sb="4" eb="5">
      <t>アテ</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</si>
  <si>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</si>
  <si>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</si>
  <si>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</si>
  <si>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</si>
  <si>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</si>
  <si>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</si>
  <si>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</si>
  <si>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</si>
  <si>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</si>
  <si>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</si>
  <si>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</si>
  <si>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</si>
  <si>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</si>
  <si>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</si>
  <si>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</si>
  <si>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</si>
  <si>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</si>
  <si>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</si>
  <si>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</si>
  <si>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</si>
  <si>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</si>
  <si>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</si>
  <si>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</si>
  <si>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</si>
  <si>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</si>
  <si>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</si>
  <si>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</si>
  <si>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</si>
  <si>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</si>
  <si>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</si>
  <si>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</si>
  <si>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</si>
  <si>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</si>
  <si>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</si>
  <si>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</si>
  <si>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</si>
  <si>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</si>
  <si>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</si>
  <si>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</si>
  <si>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</si>
  <si>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</si>
  <si>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</si>
  <si>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</si>
  <si>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通所型サービス（独自）</t>
    <rPh sb="0" eb="2">
      <t>ツウショ</t>
    </rPh>
    <phoneticPr fontId="3"/>
  </si>
  <si>
    <t>通所型サービス（独自・定率）</t>
    <rPh sb="0" eb="2">
      <t>ツウショ</t>
    </rPh>
    <rPh sb="2" eb="3">
      <t>カタ</t>
    </rPh>
    <rPh sb="11" eb="13">
      <t>テイリツ</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</si>
  <si>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</si>
  <si>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</si>
  <si>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</si>
  <si>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</si>
  <si>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</si>
  <si>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</si>
  <si>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</si>
  <si>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</si>
  <si>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</si>
  <si>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</si>
  <si>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</si>
  <si>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</si>
  <si>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</si>
  <si>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</si>
  <si>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</si>
  <si>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</si>
  <si>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</si>
  <si>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</si>
  <si>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</si>
  <si>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</si>
  <si>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</si>
  <si>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</si>
  <si>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</si>
  <si>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</si>
  <si>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</si>
  <si>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</si>
  <si>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特別地域加算</t>
    <rPh sb="0" eb="2">
      <t>トクベツ</t>
    </rPh>
    <rPh sb="2" eb="4">
      <t>チイキ</t>
    </rPh>
    <rPh sb="4" eb="6">
      <t>カサン</t>
    </rPh>
    <phoneticPr fontId="43"/>
  </si>
  <si>
    <t>１ なし</t>
    <phoneticPr fontId="3"/>
  </si>
  <si>
    <t>２ あり</t>
    <phoneticPr fontId="3"/>
  </si>
  <si>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</si>
  <si>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</si>
  <si>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</si>
  <si>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</si>
  <si>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２　あり</t>
  </si>
  <si>
    <t>A2</t>
    <phoneticPr fontId="3"/>
  </si>
  <si>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</si>
  <si>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</si>
  <si>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介護職員処遇改善加算</t>
    <rPh sb="0" eb="2">
      <t>カイゴ</t>
    </rPh>
    <rPh sb="2" eb="4">
      <t>ショクイン</t>
    </rPh>
    <rPh sb="4" eb="6">
      <t>ショグウ</t>
    </rPh>
    <rPh sb="6" eb="8">
      <t>カイゼン</t>
    </rPh>
    <rPh sb="8" eb="10">
      <t>カサン</t>
    </rPh>
    <phoneticPr fontId="3"/>
  </si>
  <si>
    <t>６ 加算Ⅰ</t>
    <phoneticPr fontId="3"/>
  </si>
  <si>
    <t>５ 加算Ⅱ</t>
    <phoneticPr fontId="3"/>
  </si>
  <si>
    <t>２ 加算Ⅲ</t>
    <phoneticPr fontId="3"/>
  </si>
  <si>
    <t>介護職員等特定処遇改善加算</t>
    <phoneticPr fontId="3"/>
  </si>
  <si>
    <t>１ なし</t>
  </si>
  <si>
    <t>２ 加算Ⅰ</t>
  </si>
  <si>
    <t>３ 加算Ⅱ</t>
  </si>
  <si>
    <t>介護職員等ベースアップ等支援加算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</si>
  <si>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</si>
  <si>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</si>
  <si>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</si>
  <si>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</si>
  <si>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</si>
  <si>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運動器機能向上体制</t>
    <rPh sb="7" eb="9">
      <t>タイセイ</t>
    </rPh>
    <phoneticPr fontId="3"/>
  </si>
  <si>
    <t>栄養アセスメント・栄養改善体制</t>
    <phoneticPr fontId="3"/>
  </si>
  <si>
    <t>口腔機能向上加算</t>
    <rPh sb="6" eb="8">
      <t>カサン</t>
    </rPh>
    <phoneticPr fontId="3"/>
  </si>
  <si>
    <t>A6</t>
    <phoneticPr fontId="3"/>
  </si>
  <si>
    <t>通所型サービス（独自）</t>
    <rPh sb="0" eb="2">
      <t>ツウショ</t>
    </rPh>
    <rPh sb="2" eb="3">
      <t>ガタ</t>
    </rPh>
    <rPh sb="8" eb="10">
      <t>ドクジ</t>
    </rPh>
    <phoneticPr fontId="3"/>
  </si>
  <si>
    <t>選択的サービス複数実施加算</t>
    <rPh sb="0" eb="3">
      <t>センタクテキ</t>
    </rPh>
    <rPh sb="7" eb="9">
      <t>フクスウ</t>
    </rPh>
    <rPh sb="9" eb="11">
      <t>ジッシ</t>
    </rPh>
    <rPh sb="11" eb="13">
      <t>カサン</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</si>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</sst>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4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1"/>
      <name val="ＭＳ Ｐゴシック"/>
      <family val="3"/>
      <charset val="128"/>
    </font>
    <font>
      <sz val="10"/>
      <color rgb="FF000000"/>
      <name val="Times New Roman"/>
      <family val="1"/>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
      <sz val="11"/>
      <name val="ＭＳ Ｐゴシック"/>
      <charset val="128"/>
    </font>
    <font>
      <sz val="10"/>
      <color rgb="FF000000"/>
      <name val="Times New Roman"/>
      <charset val="204"/>
    </font>
    <font>
      <sz val="10"/>
      <color rgb="FF000000"/>
      <name val="游ゴシック"/>
      <family val="3"/>
      <charset val="128"/>
      <scheme val="minor"/>
    </font>
    <font>
      <b/>
      <sz val="12"/>
      <name val="游ゴシック"/>
      <family val="3"/>
      <charset val="128"/>
      <scheme val="minor"/>
    </font>
    <font>
      <sz val="11"/>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b/>
      <sz val="10.5"/>
      <name val="游ゴシック"/>
      <family val="3"/>
      <charset val="128"/>
      <scheme val="minor"/>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s>
  <borders count="1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8">
    <xf numFmtId="0" fontId="0" fillId="0" borderId="0">
      <alignment vertical="center"/>
    </xf>
    <xf numFmtId="38" fontId="14"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35" fillId="0" borderId="0"/>
    <xf numFmtId="0" fontId="36" fillId="0" borderId="0"/>
    <xf numFmtId="0" fontId="26" fillId="0" borderId="0"/>
    <xf numFmtId="0" fontId="26" fillId="0" borderId="0"/>
  </cellStyleXfs>
  <cellXfs count="105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28" fillId="3" borderId="0" xfId="2" applyFont="1" applyFill="1" applyAlignment="1">
      <alignment horizontal="left" vertical="center"/>
    </xf>
    <xf numFmtId="0" fontId="29" fillId="3" borderId="0" xfId="2" applyFont="1" applyFill="1" applyAlignment="1">
      <alignment horizontal="left" vertical="center"/>
    </xf>
    <xf numFmtId="0" fontId="30" fillId="3" borderId="0" xfId="2" applyFont="1" applyFill="1" applyAlignment="1">
      <alignment horizontal="left" vertical="center"/>
    </xf>
    <xf numFmtId="0" fontId="31" fillId="3" borderId="14" xfId="2" applyFont="1" applyFill="1" applyBorder="1" applyAlignment="1">
      <alignment horizontal="left" vertical="center"/>
    </xf>
    <xf numFmtId="0" fontId="31" fillId="3" borderId="14" xfId="2" applyFont="1" applyFill="1" applyBorder="1" applyAlignment="1">
      <alignment horizontal="center" vertical="center"/>
    </xf>
    <xf numFmtId="0" fontId="31" fillId="3" borderId="36" xfId="2" applyFont="1" applyFill="1" applyBorder="1" applyAlignment="1">
      <alignment horizontal="center" vertical="center"/>
    </xf>
    <xf numFmtId="0" fontId="31" fillId="3" borderId="38" xfId="2" applyFont="1" applyFill="1" applyBorder="1" applyAlignment="1">
      <alignment vertical="center"/>
    </xf>
    <xf numFmtId="0" fontId="31" fillId="3" borderId="27" xfId="2" applyFont="1" applyFill="1" applyBorder="1" applyAlignment="1">
      <alignment horizontal="center" vertical="center"/>
    </xf>
    <xf numFmtId="0" fontId="31" fillId="3" borderId="26" xfId="2" applyFont="1" applyFill="1" applyBorder="1" applyAlignment="1">
      <alignment vertical="center"/>
    </xf>
    <xf numFmtId="0" fontId="31" fillId="3" borderId="14" xfId="2" applyFont="1" applyFill="1" applyBorder="1" applyAlignment="1">
      <alignment vertical="center" wrapText="1"/>
    </xf>
    <xf numFmtId="0" fontId="31" fillId="3" borderId="14" xfId="2" applyFont="1" applyFill="1" applyBorder="1" applyAlignment="1">
      <alignment horizontal="center" vertical="center" shrinkToFit="1"/>
    </xf>
    <xf numFmtId="0" fontId="31" fillId="3" borderId="69" xfId="2" applyFont="1" applyFill="1" applyBorder="1" applyAlignment="1">
      <alignment horizontal="center" vertical="center"/>
    </xf>
    <xf numFmtId="0" fontId="31" fillId="3" borderId="16" xfId="2" applyFont="1" applyFill="1" applyBorder="1" applyAlignment="1">
      <alignment vertical="center"/>
    </xf>
    <xf numFmtId="0" fontId="31" fillId="3" borderId="0" xfId="2" applyFont="1" applyFill="1" applyAlignment="1">
      <alignment horizontal="left" vertical="center"/>
    </xf>
    <xf numFmtId="0" fontId="31" fillId="3" borderId="0" xfId="2" applyFont="1" applyFill="1" applyAlignment="1">
      <alignment horizontal="center" vertical="center"/>
    </xf>
    <xf numFmtId="0" fontId="31" fillId="3" borderId="0" xfId="2" applyFont="1" applyFill="1" applyAlignment="1">
      <alignment vertical="center"/>
    </xf>
    <xf numFmtId="0" fontId="35" fillId="0" borderId="0" xfId="4" applyAlignment="1">
      <alignment vertical="center"/>
    </xf>
    <xf numFmtId="0" fontId="35" fillId="0" borderId="10" xfId="4" applyBorder="1" applyAlignment="1">
      <alignment vertical="center"/>
    </xf>
    <xf numFmtId="0" fontId="35" fillId="0" borderId="5" xfId="4" applyBorder="1" applyAlignment="1">
      <alignment vertical="center"/>
    </xf>
    <xf numFmtId="0" fontId="35" fillId="0" borderId="6" xfId="4" applyBorder="1" applyAlignment="1">
      <alignment vertical="center"/>
    </xf>
    <xf numFmtId="0" fontId="35" fillId="0" borderId="17" xfId="4" applyBorder="1" applyAlignment="1">
      <alignment vertical="center"/>
    </xf>
    <xf numFmtId="0" fontId="35" fillId="0" borderId="42" xfId="4" applyBorder="1" applyAlignment="1">
      <alignment vertical="center"/>
    </xf>
    <xf numFmtId="0" fontId="35" fillId="0" borderId="36" xfId="4" applyBorder="1" applyAlignment="1">
      <alignment vertical="center"/>
    </xf>
    <xf numFmtId="0" fontId="35" fillId="0" borderId="37" xfId="4" applyBorder="1" applyAlignment="1">
      <alignment vertical="center"/>
    </xf>
    <xf numFmtId="0" fontId="35" fillId="0" borderId="12" xfId="4" applyBorder="1" applyAlignment="1">
      <alignment vertical="center"/>
    </xf>
    <xf numFmtId="0" fontId="35" fillId="0" borderId="41" xfId="4" applyBorder="1" applyAlignment="1">
      <alignment vertical="center"/>
    </xf>
    <xf numFmtId="0" fontId="35" fillId="0" borderId="11" xfId="4" applyBorder="1" applyAlignment="1">
      <alignment horizontal="center" vertical="center"/>
    </xf>
    <xf numFmtId="0" fontId="35" fillId="0" borderId="41" xfId="4" applyBorder="1" applyAlignment="1">
      <alignment horizontal="center" vertical="center"/>
    </xf>
    <xf numFmtId="0" fontId="35" fillId="0" borderId="0" xfId="4" applyBorder="1" applyAlignment="1">
      <alignment horizontal="center" vertical="center"/>
    </xf>
    <xf numFmtId="0" fontId="35" fillId="0" borderId="0" xfId="4" applyBorder="1" applyAlignment="1">
      <alignment vertical="center"/>
    </xf>
    <xf numFmtId="0" fontId="35" fillId="0" borderId="38" xfId="4" applyBorder="1" applyAlignment="1">
      <alignment vertical="center"/>
    </xf>
    <xf numFmtId="0" fontId="35" fillId="0" borderId="34" xfId="4" applyBorder="1" applyAlignment="1">
      <alignment vertical="center"/>
    </xf>
    <xf numFmtId="0" fontId="35" fillId="0" borderId="27" xfId="4" applyBorder="1" applyAlignment="1">
      <alignment vertical="center"/>
    </xf>
    <xf numFmtId="0" fontId="35" fillId="0" borderId="25" xfId="4" applyBorder="1" applyAlignment="1">
      <alignment vertical="center"/>
    </xf>
    <xf numFmtId="0" fontId="35" fillId="0" borderId="31" xfId="4" applyBorder="1" applyAlignment="1">
      <alignment vertical="center"/>
    </xf>
    <xf numFmtId="0" fontId="35" fillId="0" borderId="11" xfId="4" applyBorder="1" applyAlignment="1">
      <alignment vertical="center"/>
    </xf>
    <xf numFmtId="0" fontId="35" fillId="0" borderId="26" xfId="4" applyBorder="1" applyAlignment="1">
      <alignment vertical="center"/>
    </xf>
    <xf numFmtId="0" fontId="35" fillId="0" borderId="24" xfId="4" applyBorder="1" applyAlignment="1">
      <alignment vertical="center"/>
    </xf>
    <xf numFmtId="0" fontId="35" fillId="0" borderId="19" xfId="4" applyBorder="1" applyAlignment="1">
      <alignment vertical="center"/>
    </xf>
    <xf numFmtId="0" fontId="35" fillId="0" borderId="20" xfId="4" applyBorder="1" applyAlignment="1">
      <alignment vertical="center"/>
    </xf>
    <xf numFmtId="0" fontId="35" fillId="0" borderId="0" xfId="4" applyAlignment="1">
      <alignment horizontal="right" vertical="center"/>
    </xf>
    <xf numFmtId="0" fontId="37" fillId="3" borderId="0" xfId="5" applyFont="1" applyFill="1" applyBorder="1" applyAlignment="1">
      <alignment horizontal="left" vertical="top"/>
    </xf>
    <xf numFmtId="0" fontId="37" fillId="3" borderId="0" xfId="5" applyFont="1" applyFill="1" applyBorder="1" applyAlignment="1">
      <alignment horizontal="left" vertical="center"/>
    </xf>
    <xf numFmtId="0" fontId="37" fillId="3" borderId="0" xfId="5" applyFont="1" applyFill="1" applyBorder="1" applyAlignment="1">
      <alignment horizontal="right" vertical="center"/>
    </xf>
    <xf numFmtId="0" fontId="40" fillId="3" borderId="0" xfId="5" applyFont="1" applyFill="1" applyBorder="1" applyAlignment="1">
      <alignment horizontal="left" vertical="top"/>
    </xf>
    <xf numFmtId="0" fontId="31" fillId="3" borderId="126" xfId="5" applyFont="1" applyFill="1" applyBorder="1" applyAlignment="1">
      <alignment horizontal="left" vertical="center" wrapText="1"/>
    </xf>
    <xf numFmtId="0" fontId="39" fillId="3" borderId="127" xfId="5" applyFont="1" applyFill="1" applyBorder="1" applyAlignment="1">
      <alignment horizontal="left" vertical="center" wrapText="1"/>
    </xf>
    <xf numFmtId="0" fontId="39" fillId="3" borderId="0" xfId="5" applyFont="1" applyFill="1" applyBorder="1" applyAlignment="1">
      <alignment horizontal="left" vertical="top"/>
    </xf>
    <xf numFmtId="0" fontId="31" fillId="3" borderId="128" xfId="5" applyFont="1" applyFill="1" applyBorder="1" applyAlignment="1">
      <alignment horizontal="left" vertical="center" wrapText="1"/>
    </xf>
    <xf numFmtId="0" fontId="39" fillId="3" borderId="129" xfId="5" applyFont="1" applyFill="1" applyBorder="1" applyAlignment="1">
      <alignment horizontal="left" vertical="center" wrapText="1"/>
    </xf>
    <xf numFmtId="0" fontId="31" fillId="3" borderId="0" xfId="5" applyFont="1" applyFill="1" applyBorder="1" applyAlignment="1">
      <alignment horizontal="left" vertical="center" wrapText="1"/>
    </xf>
    <xf numFmtId="0" fontId="39" fillId="3" borderId="0" xfId="5" applyFont="1" applyFill="1" applyBorder="1" applyAlignment="1">
      <alignment horizontal="left" vertical="center" wrapText="1"/>
    </xf>
    <xf numFmtId="0" fontId="31" fillId="3" borderId="0" xfId="5" applyFont="1" applyFill="1" applyBorder="1" applyAlignment="1">
      <alignment horizontal="left" vertical="top" wrapText="1"/>
    </xf>
    <xf numFmtId="0" fontId="41" fillId="3" borderId="0" xfId="5" applyFont="1" applyFill="1" applyBorder="1" applyAlignment="1">
      <alignment horizontal="left" vertical="top"/>
    </xf>
    <xf numFmtId="0" fontId="42" fillId="3" borderId="0" xfId="5" applyFont="1" applyFill="1" applyBorder="1" applyAlignment="1">
      <alignment horizontal="center" vertical="center"/>
    </xf>
    <xf numFmtId="0" fontId="40" fillId="3" borderId="0" xfId="5" applyFont="1" applyFill="1" applyBorder="1" applyAlignment="1">
      <alignment vertical="center"/>
    </xf>
    <xf numFmtId="0" fontId="40" fillId="3" borderId="0" xfId="5" applyFont="1" applyFill="1" applyBorder="1" applyAlignment="1">
      <alignment horizontal="center" vertical="center"/>
    </xf>
    <xf numFmtId="0" fontId="40" fillId="3" borderId="0" xfId="5" applyFont="1" applyFill="1" applyBorder="1" applyAlignment="1">
      <alignment horizontal="left" vertical="center"/>
    </xf>
    <xf numFmtId="0" fontId="37" fillId="3" borderId="0" xfId="5" applyFont="1" applyFill="1" applyBorder="1" applyAlignment="1"/>
    <xf numFmtId="0" fontId="41" fillId="3" borderId="0" xfId="5" applyFont="1" applyFill="1" applyBorder="1" applyAlignment="1">
      <alignment horizontal="left"/>
    </xf>
    <xf numFmtId="0" fontId="38" fillId="3" borderId="0" xfId="5" applyFont="1" applyFill="1" applyBorder="1" applyAlignment="1">
      <alignment horizontal="right" vertical="top"/>
    </xf>
    <xf numFmtId="0" fontId="41" fillId="3" borderId="31" xfId="5" applyFont="1" applyFill="1" applyBorder="1" applyAlignment="1"/>
    <xf numFmtId="0" fontId="37" fillId="3" borderId="37" xfId="5" applyFont="1" applyFill="1" applyBorder="1" applyAlignment="1">
      <alignment vertical="center"/>
    </xf>
    <xf numFmtId="0" fontId="40" fillId="3" borderId="0" xfId="5" applyFont="1" applyFill="1" applyBorder="1" applyAlignment="1">
      <alignment horizontal="center" vertical="top"/>
    </xf>
    <xf numFmtId="0" fontId="37" fillId="3" borderId="11" xfId="5" applyFont="1" applyFill="1" applyBorder="1" applyAlignment="1">
      <alignment horizontal="left" vertical="top"/>
    </xf>
    <xf numFmtId="0" fontId="37" fillId="3" borderId="27" xfId="5" applyFont="1" applyFill="1" applyBorder="1" applyAlignment="1">
      <alignment horizontal="left" vertical="top"/>
    </xf>
    <xf numFmtId="0" fontId="4" fillId="0" borderId="0" xfId="6" applyFont="1" applyFill="1" applyAlignment="1">
      <alignment vertical="center"/>
    </xf>
    <xf numFmtId="0" fontId="4" fillId="0" borderId="0" xfId="6" applyFont="1" applyFill="1" applyAlignment="1">
      <alignment horizontal="left" vertical="center"/>
    </xf>
    <xf numFmtId="0" fontId="4" fillId="0" borderId="0" xfId="6" applyFont="1" applyFill="1" applyBorder="1" applyAlignment="1">
      <alignment horizontal="justify" vertical="center" wrapText="1"/>
    </xf>
    <xf numFmtId="0" fontId="4" fillId="0" borderId="0" xfId="6" applyFont="1" applyFill="1" applyAlignment="1">
      <alignment horizontal="left" vertical="center" wrapText="1"/>
    </xf>
    <xf numFmtId="0" fontId="4" fillId="0" borderId="0" xfId="6" applyFont="1" applyFill="1" applyAlignment="1">
      <alignment horizontal="right" vertical="center"/>
    </xf>
    <xf numFmtId="0" fontId="4" fillId="0" borderId="0" xfId="6" applyFont="1" applyFill="1" applyAlignment="1">
      <alignment horizontal="center" vertical="center"/>
    </xf>
    <xf numFmtId="0" fontId="4" fillId="0" borderId="0" xfId="6" applyFont="1" applyFill="1" applyBorder="1" applyAlignment="1">
      <alignment vertical="center"/>
    </xf>
    <xf numFmtId="0" fontId="4" fillId="0" borderId="37" xfId="6" applyFont="1" applyFill="1" applyBorder="1" applyAlignment="1">
      <alignment vertical="center" wrapText="1"/>
    </xf>
    <xf numFmtId="0" fontId="4" fillId="0" borderId="0" xfId="6" applyFont="1" applyFill="1" applyBorder="1" applyAlignment="1">
      <alignment vertical="center" wrapText="1"/>
    </xf>
    <xf numFmtId="0" fontId="4" fillId="0" borderId="0" xfId="6" applyFont="1" applyFill="1" applyAlignment="1"/>
    <xf numFmtId="0" fontId="4" fillId="0" borderId="69" xfId="6" applyFont="1" applyFill="1" applyBorder="1" applyAlignment="1">
      <alignment horizontal="center" vertical="center" textRotation="255" wrapText="1"/>
    </xf>
    <xf numFmtId="0" fontId="15" fillId="0" borderId="69" xfId="7" applyFont="1" applyFill="1" applyBorder="1" applyAlignment="1">
      <alignment horizontal="center" vertical="center"/>
    </xf>
    <xf numFmtId="0" fontId="15" fillId="0" borderId="28" xfId="7" applyFont="1" applyFill="1" applyBorder="1" applyAlignment="1">
      <alignment horizontal="center" vertical="center"/>
    </xf>
    <xf numFmtId="0" fontId="4" fillId="0" borderId="144" xfId="6" applyFont="1" applyFill="1" applyBorder="1" applyAlignment="1">
      <alignment horizontal="left" wrapText="1"/>
    </xf>
    <xf numFmtId="0" fontId="4" fillId="0" borderId="145" xfId="6" applyFont="1" applyFill="1" applyBorder="1" applyAlignment="1">
      <alignment horizontal="justify" wrapText="1"/>
    </xf>
    <xf numFmtId="0" fontId="4" fillId="0" borderId="145" xfId="6" applyFont="1" applyFill="1" applyBorder="1" applyAlignment="1"/>
    <xf numFmtId="0" fontId="4" fillId="0" borderId="146" xfId="6" applyFont="1" applyFill="1" applyBorder="1" applyAlignment="1"/>
    <xf numFmtId="0" fontId="4" fillId="0" borderId="0" xfId="6" applyFont="1" applyFill="1" applyAlignment="1">
      <alignment horizontal="left"/>
    </xf>
    <xf numFmtId="0" fontId="8" fillId="0" borderId="0" xfId="7" applyFont="1" applyFill="1" applyBorder="1" applyAlignment="1">
      <alignment horizontal="left" vertical="center"/>
    </xf>
    <xf numFmtId="0" fontId="4" fillId="0" borderId="0" xfId="7" applyFont="1" applyFill="1" applyBorder="1" applyAlignment="1">
      <alignment horizontal="left" vertical="center"/>
    </xf>
    <xf numFmtId="0" fontId="4" fillId="0" borderId="0" xfId="7" applyFont="1" applyFill="1" applyAlignment="1">
      <alignment horizontal="left" vertical="center"/>
    </xf>
    <xf numFmtId="0" fontId="4" fillId="0" borderId="0" xfId="7" applyFont="1" applyFill="1" applyBorder="1" applyAlignment="1">
      <alignment horizontal="center" vertical="center"/>
    </xf>
    <xf numFmtId="0" fontId="4" fillId="0" borderId="142" xfId="7" applyFont="1" applyFill="1" applyBorder="1" applyAlignment="1">
      <alignment horizontal="center" vertical="center"/>
    </xf>
    <xf numFmtId="0" fontId="4" fillId="0" borderId="145" xfId="7" applyFont="1" applyFill="1" applyBorder="1" applyAlignment="1">
      <alignment horizontal="center" vertical="center"/>
    </xf>
    <xf numFmtId="0" fontId="4" fillId="0" borderId="16" xfId="7" applyFont="1" applyFill="1" applyBorder="1" applyAlignment="1">
      <alignment horizontal="center" vertical="center"/>
    </xf>
    <xf numFmtId="0" fontId="4" fillId="0" borderId="36" xfId="7" applyFont="1" applyFill="1" applyBorder="1" applyAlignment="1">
      <alignment vertical="center"/>
    </xf>
    <xf numFmtId="0" fontId="4" fillId="0" borderId="38" xfId="7" applyFont="1" applyFill="1" applyBorder="1" applyAlignment="1">
      <alignment horizontal="center" vertical="center"/>
    </xf>
    <xf numFmtId="0" fontId="4" fillId="0" borderId="42" xfId="7" applyFont="1" applyFill="1" applyBorder="1" applyAlignment="1">
      <alignment vertical="center"/>
    </xf>
    <xf numFmtId="0" fontId="4" fillId="0" borderId="36" xfId="7" applyFont="1" applyFill="1" applyBorder="1" applyAlignment="1">
      <alignment horizontal="left" vertical="center"/>
    </xf>
    <xf numFmtId="0" fontId="4" fillId="0" borderId="38" xfId="7" applyFont="1" applyFill="1" applyBorder="1" applyAlignment="1">
      <alignment vertical="center"/>
    </xf>
    <xf numFmtId="0" fontId="4" fillId="0" borderId="36" xfId="7" applyFont="1" applyFill="1" applyBorder="1" applyAlignment="1">
      <alignment horizontal="center" vertical="center"/>
    </xf>
    <xf numFmtId="0" fontId="4" fillId="0" borderId="147" xfId="7" applyFont="1" applyFill="1" applyBorder="1" applyAlignment="1">
      <alignment horizontal="left" vertical="center" wrapText="1"/>
    </xf>
    <xf numFmtId="0" fontId="26" fillId="0" borderId="0" xfId="7" applyFont="1" applyFill="1" applyAlignment="1">
      <alignment horizontal="center" vertical="center"/>
    </xf>
    <xf numFmtId="0" fontId="4" fillId="0" borderId="137" xfId="7" applyFont="1" applyFill="1" applyBorder="1" applyAlignment="1">
      <alignment vertical="center"/>
    </xf>
    <xf numFmtId="0" fontId="26" fillId="0" borderId="137" xfId="7" applyFont="1" applyFill="1" applyBorder="1" applyAlignment="1">
      <alignment vertical="center"/>
    </xf>
    <xf numFmtId="0" fontId="4" fillId="0" borderId="138" xfId="7" applyFont="1" applyFill="1" applyBorder="1" applyAlignment="1">
      <alignment vertical="center"/>
    </xf>
    <xf numFmtId="0" fontId="26" fillId="0" borderId="36" xfId="7" applyFont="1" applyFill="1" applyBorder="1" applyAlignment="1">
      <alignment horizontal="center" vertical="center"/>
    </xf>
    <xf numFmtId="0" fontId="4" fillId="0" borderId="37" xfId="7" applyFont="1" applyFill="1" applyBorder="1" applyAlignment="1">
      <alignment vertical="center"/>
    </xf>
    <xf numFmtId="0" fontId="4" fillId="0" borderId="38" xfId="7" applyFont="1" applyFill="1" applyBorder="1" applyAlignment="1">
      <alignment vertical="top"/>
    </xf>
    <xf numFmtId="0" fontId="4" fillId="0" borderId="11" xfId="7" applyFont="1" applyFill="1" applyBorder="1" applyAlignment="1">
      <alignment vertical="center"/>
    </xf>
    <xf numFmtId="0" fontId="4" fillId="0" borderId="34" xfId="7" applyFont="1" applyFill="1" applyBorder="1" applyAlignment="1">
      <alignment horizontal="center" vertical="center"/>
    </xf>
    <xf numFmtId="0" fontId="4" fillId="0" borderId="41" xfId="7" applyFont="1" applyFill="1" applyBorder="1" applyAlignment="1">
      <alignment vertical="center"/>
    </xf>
    <xf numFmtId="0" fontId="4" fillId="0" borderId="11" xfId="7" applyFont="1" applyFill="1" applyBorder="1" applyAlignment="1">
      <alignment horizontal="left" vertical="center"/>
    </xf>
    <xf numFmtId="0" fontId="4" fillId="0" borderId="34" xfId="7" applyFont="1" applyFill="1" applyBorder="1" applyAlignment="1">
      <alignment vertical="center"/>
    </xf>
    <xf numFmtId="0" fontId="4" fillId="0" borderId="11" xfId="7" applyFont="1" applyFill="1" applyBorder="1" applyAlignment="1">
      <alignment horizontal="center" vertical="center"/>
    </xf>
    <xf numFmtId="0" fontId="26" fillId="0" borderId="140" xfId="7" applyFont="1" applyFill="1" applyBorder="1" applyAlignment="1">
      <alignment vertical="center"/>
    </xf>
    <xf numFmtId="0" fontId="26" fillId="0" borderId="141" xfId="7" applyFont="1" applyFill="1" applyBorder="1" applyAlignment="1">
      <alignment vertical="center"/>
    </xf>
    <xf numFmtId="0" fontId="26" fillId="0" borderId="11" xfId="7" applyFont="1" applyFill="1" applyBorder="1" applyAlignment="1">
      <alignment horizontal="center" vertical="center"/>
    </xf>
    <xf numFmtId="0" fontId="4" fillId="0" borderId="0" xfId="7" applyFont="1" applyFill="1" applyBorder="1" applyAlignment="1">
      <alignment vertical="center"/>
    </xf>
    <xf numFmtId="0" fontId="4" fillId="0" borderId="0" xfId="7" applyFont="1" applyFill="1" applyBorder="1" applyAlignment="1">
      <alignment vertical="top"/>
    </xf>
    <xf numFmtId="0" fontId="4" fillId="0" borderId="34" xfId="7" applyFont="1" applyFill="1" applyBorder="1" applyAlignment="1">
      <alignment vertical="top"/>
    </xf>
    <xf numFmtId="0" fontId="26" fillId="0" borderId="137" xfId="7" applyFont="1" applyFill="1" applyBorder="1" applyAlignment="1">
      <alignment horizontal="left" vertical="center"/>
    </xf>
    <xf numFmtId="0" fontId="26" fillId="0" borderId="138" xfId="7" applyFont="1" applyFill="1" applyBorder="1" applyAlignment="1">
      <alignment horizontal="left" vertical="center"/>
    </xf>
    <xf numFmtId="0" fontId="26" fillId="0" borderId="11" xfId="7" applyFont="1" applyFill="1" applyBorder="1" applyAlignment="1">
      <alignment vertical="top"/>
    </xf>
    <xf numFmtId="0" fontId="26" fillId="0" borderId="0" xfId="7" applyFont="1" applyFill="1" applyBorder="1" applyAlignment="1">
      <alignment vertical="top"/>
    </xf>
    <xf numFmtId="0" fontId="26" fillId="0" borderId="34" xfId="7" applyFont="1" applyFill="1" applyBorder="1" applyAlignment="1">
      <alignment vertical="top"/>
    </xf>
    <xf numFmtId="0" fontId="4" fillId="0" borderId="150" xfId="7" applyFont="1" applyFill="1" applyBorder="1" applyAlignment="1">
      <alignment vertical="center" wrapText="1"/>
    </xf>
    <xf numFmtId="0" fontId="26" fillId="0" borderId="151" xfId="7" applyFont="1" applyFill="1" applyBorder="1" applyAlignment="1">
      <alignment horizontal="center" vertical="center"/>
    </xf>
    <xf numFmtId="0" fontId="4" fillId="0" borderId="152" xfId="7" applyFont="1" applyFill="1" applyBorder="1" applyAlignment="1">
      <alignment vertical="center"/>
    </xf>
    <xf numFmtId="0" fontId="26" fillId="0" borderId="152" xfId="7" applyFont="1" applyFill="1" applyBorder="1" applyAlignment="1">
      <alignment horizontal="center" vertical="center"/>
    </xf>
    <xf numFmtId="0" fontId="26" fillId="0" borderId="152" xfId="7" applyFont="1" applyFill="1" applyBorder="1" applyAlignment="1">
      <alignment horizontal="left" vertical="center"/>
    </xf>
    <xf numFmtId="0" fontId="26" fillId="0" borderId="153" xfId="7" applyFont="1" applyFill="1" applyBorder="1" applyAlignment="1">
      <alignment horizontal="left" vertical="center"/>
    </xf>
    <xf numFmtId="0" fontId="44" fillId="0" borderId="34" xfId="7" applyFont="1" applyFill="1" applyBorder="1" applyAlignment="1">
      <alignment vertical="center"/>
    </xf>
    <xf numFmtId="0" fontId="44" fillId="0" borderId="148" xfId="7" applyFont="1" applyFill="1" applyBorder="1" applyAlignment="1">
      <alignment vertical="center" wrapText="1"/>
    </xf>
    <xf numFmtId="0" fontId="45" fillId="0" borderId="139" xfId="7" applyFont="1" applyFill="1" applyBorder="1" applyAlignment="1">
      <alignment horizontal="center" vertical="center"/>
    </xf>
    <xf numFmtId="0" fontId="44" fillId="0" borderId="140" xfId="7" applyFont="1" applyFill="1" applyBorder="1" applyAlignment="1">
      <alignment vertical="center"/>
    </xf>
    <xf numFmtId="0" fontId="45" fillId="0" borderId="140" xfId="7" applyFont="1" applyFill="1" applyBorder="1" applyAlignment="1">
      <alignment horizontal="center" vertical="center"/>
    </xf>
    <xf numFmtId="0" fontId="45" fillId="0" borderId="140" xfId="7" applyFont="1" applyFill="1" applyBorder="1" applyAlignment="1">
      <alignment horizontal="left" vertical="center"/>
    </xf>
    <xf numFmtId="0" fontId="45" fillId="0" borderId="141" xfId="7" applyFont="1" applyFill="1" applyBorder="1" applyAlignment="1">
      <alignment horizontal="left" vertical="center"/>
    </xf>
    <xf numFmtId="0" fontId="4" fillId="0" borderId="27" xfId="7" applyFont="1" applyFill="1" applyBorder="1" applyAlignment="1">
      <alignment vertical="center"/>
    </xf>
    <xf numFmtId="0" fontId="4" fillId="0" borderId="26" xfId="7" applyFont="1" applyFill="1" applyBorder="1" applyAlignment="1">
      <alignment horizontal="center" vertical="center"/>
    </xf>
    <xf numFmtId="0" fontId="4" fillId="0" borderId="25" xfId="7" applyFont="1" applyFill="1" applyBorder="1" applyAlignment="1">
      <alignment vertical="center"/>
    </xf>
    <xf numFmtId="0" fontId="4" fillId="0" borderId="27" xfId="7" applyFont="1" applyFill="1" applyBorder="1" applyAlignment="1">
      <alignment horizontal="left" vertical="center"/>
    </xf>
    <xf numFmtId="0" fontId="4" fillId="0" borderId="26" xfId="7" applyFont="1" applyFill="1" applyBorder="1" applyAlignment="1">
      <alignment vertical="center"/>
    </xf>
    <xf numFmtId="0" fontId="4" fillId="0" borderId="27" xfId="7" applyFont="1" applyFill="1" applyBorder="1" applyAlignment="1">
      <alignment horizontal="center" vertical="center"/>
    </xf>
    <xf numFmtId="0" fontId="44" fillId="0" borderId="26" xfId="7" applyFont="1" applyFill="1" applyBorder="1" applyAlignment="1">
      <alignment vertical="center"/>
    </xf>
    <xf numFmtId="0" fontId="44" fillId="0" borderId="154" xfId="7" applyFont="1" applyFill="1" applyBorder="1" applyAlignment="1">
      <alignment horizontal="left" vertical="center"/>
    </xf>
    <xf numFmtId="0" fontId="45" fillId="0" borderId="133" xfId="7" applyFont="1" applyFill="1" applyBorder="1" applyAlignment="1">
      <alignment horizontal="center" vertical="center"/>
    </xf>
    <xf numFmtId="0" fontId="44" fillId="0" borderId="134" xfId="7" applyFont="1" applyFill="1" applyBorder="1" applyAlignment="1">
      <alignment vertical="center"/>
    </xf>
    <xf numFmtId="0" fontId="45" fillId="0" borderId="134" xfId="7" applyFont="1" applyFill="1" applyBorder="1" applyAlignment="1">
      <alignment horizontal="center" vertical="center"/>
    </xf>
    <xf numFmtId="0" fontId="44" fillId="0" borderId="134" xfId="7" applyFont="1" applyFill="1" applyBorder="1" applyAlignment="1">
      <alignment horizontal="left" vertical="center"/>
    </xf>
    <xf numFmtId="0" fontId="44" fillId="0" borderId="135" xfId="7" applyFont="1" applyFill="1" applyBorder="1" applyAlignment="1">
      <alignment horizontal="left" vertical="center"/>
    </xf>
    <xf numFmtId="0" fontId="26" fillId="0" borderId="27" xfId="7" applyFont="1" applyFill="1" applyBorder="1" applyAlignment="1">
      <alignment vertical="top"/>
    </xf>
    <xf numFmtId="0" fontId="26" fillId="0" borderId="31" xfId="7" applyFont="1" applyFill="1" applyBorder="1" applyAlignment="1">
      <alignment vertical="top"/>
    </xf>
    <xf numFmtId="0" fontId="26" fillId="0" borderId="26" xfId="7" applyFont="1" applyFill="1" applyBorder="1" applyAlignment="1">
      <alignment vertical="top"/>
    </xf>
    <xf numFmtId="0" fontId="4" fillId="0" borderId="147" xfId="7" applyFont="1" applyFill="1" applyBorder="1" applyAlignment="1">
      <alignment horizontal="left" vertical="center"/>
    </xf>
    <xf numFmtId="0" fontId="4" fillId="0" borderId="0" xfId="7" applyFont="1" applyFill="1" applyBorder="1" applyAlignment="1">
      <alignment horizontal="left" vertical="center" wrapText="1"/>
    </xf>
    <xf numFmtId="0" fontId="4" fillId="0" borderId="137" xfId="7" applyFont="1" applyFill="1" applyBorder="1" applyAlignment="1">
      <alignment horizontal="left" vertical="center"/>
    </xf>
    <xf numFmtId="0" fontId="4" fillId="0" borderId="138" xfId="7" applyFont="1" applyFill="1" applyBorder="1" applyAlignment="1">
      <alignment horizontal="left" vertical="center"/>
    </xf>
    <xf numFmtId="0" fontId="4" fillId="0" borderId="150" xfId="7" applyFont="1" applyFill="1" applyBorder="1" applyAlignment="1">
      <alignment horizontal="left" vertical="center"/>
    </xf>
    <xf numFmtId="0" fontId="26" fillId="0" borderId="139" xfId="7" applyFont="1" applyFill="1" applyBorder="1" applyAlignment="1">
      <alignment horizontal="center" vertical="center"/>
    </xf>
    <xf numFmtId="0" fontId="26" fillId="0" borderId="152" xfId="7" applyFont="1" applyFill="1" applyBorder="1" applyAlignment="1">
      <alignment vertical="center"/>
    </xf>
    <xf numFmtId="0" fontId="4" fillId="0" borderId="152" xfId="7" applyFont="1" applyFill="1" applyBorder="1" applyAlignment="1">
      <alignment horizontal="left" vertical="center"/>
    </xf>
    <xf numFmtId="0" fontId="4" fillId="0" borderId="153" xfId="7" applyFont="1" applyFill="1" applyBorder="1" applyAlignment="1">
      <alignment horizontal="left" vertical="center"/>
    </xf>
    <xf numFmtId="0" fontId="4" fillId="0" borderId="150" xfId="7" applyFont="1" applyFill="1" applyBorder="1" applyAlignment="1">
      <alignment horizontal="left" vertical="center" shrinkToFit="1"/>
    </xf>
    <xf numFmtId="0" fontId="4" fillId="0" borderId="11" xfId="7" applyFont="1" applyFill="1" applyBorder="1" applyAlignment="1">
      <alignment vertical="top"/>
    </xf>
    <xf numFmtId="0" fontId="4" fillId="0" borderId="0" xfId="7" applyFont="1" applyFill="1" applyAlignment="1">
      <alignment vertical="center"/>
    </xf>
    <xf numFmtId="0" fontId="4" fillId="0" borderId="150" xfId="7" applyFont="1" applyFill="1" applyBorder="1" applyAlignment="1">
      <alignment horizontal="left" vertical="center" wrapText="1"/>
    </xf>
    <xf numFmtId="0" fontId="4" fillId="0" borderId="153" xfId="7" applyFont="1" applyFill="1" applyBorder="1" applyAlignment="1">
      <alignment vertical="center"/>
    </xf>
    <xf numFmtId="0" fontId="26" fillId="0" borderId="140" xfId="7" applyFont="1" applyFill="1" applyBorder="1" applyAlignment="1">
      <alignment horizontal="center" vertical="center"/>
    </xf>
    <xf numFmtId="0" fontId="4" fillId="0" borderId="148" xfId="7" applyFont="1" applyFill="1" applyBorder="1" applyAlignment="1">
      <alignment vertical="center" wrapText="1"/>
    </xf>
    <xf numFmtId="0" fontId="4" fillId="0" borderId="140" xfId="7" applyFont="1" applyFill="1" applyBorder="1" applyAlignment="1">
      <alignment vertical="center"/>
    </xf>
    <xf numFmtId="0" fontId="26" fillId="0" borderId="140" xfId="7" applyFont="1" applyFill="1" applyBorder="1" applyAlignment="1">
      <alignment horizontal="left" vertical="center"/>
    </xf>
    <xf numFmtId="0" fontId="26" fillId="0" borderId="141" xfId="7" applyFont="1" applyFill="1" applyBorder="1" applyAlignment="1">
      <alignment horizontal="left" vertical="center"/>
    </xf>
    <xf numFmtId="0" fontId="4" fillId="0" borderId="26" xfId="7" applyFont="1" applyFill="1" applyBorder="1" applyAlignment="1">
      <alignment vertical="top"/>
    </xf>
    <xf numFmtId="0" fontId="44" fillId="0" borderId="27" xfId="7" applyFont="1" applyFill="1" applyBorder="1" applyAlignment="1">
      <alignment vertical="top"/>
    </xf>
    <xf numFmtId="0" fontId="4" fillId="0" borderId="31" xfId="7" applyFont="1" applyFill="1" applyBorder="1" applyAlignment="1">
      <alignment vertical="top"/>
    </xf>
    <xf numFmtId="0" fontId="4" fillId="0" borderId="27" xfId="7" applyFont="1" applyFill="1" applyBorder="1" applyAlignment="1">
      <alignment vertical="top"/>
    </xf>
    <xf numFmtId="0" fontId="26" fillId="0" borderId="0" xfId="7" applyFont="1" applyFill="1" applyBorder="1" applyAlignment="1">
      <alignment horizontal="center" vertical="center"/>
    </xf>
    <xf numFmtId="0" fontId="26" fillId="0" borderId="136" xfId="7" applyFont="1" applyFill="1" applyBorder="1" applyAlignment="1">
      <alignment horizontal="center" vertical="center"/>
    </xf>
    <xf numFmtId="0" fontId="26" fillId="0" borderId="137" xfId="7" applyFont="1" applyFill="1" applyBorder="1" applyAlignment="1">
      <alignment horizontal="center" vertical="center"/>
    </xf>
    <xf numFmtId="0" fontId="26" fillId="0" borderId="130" xfId="7" applyFont="1" applyFill="1" applyBorder="1" applyAlignment="1">
      <alignment horizontal="center" vertical="center"/>
    </xf>
    <xf numFmtId="0" fontId="4" fillId="0" borderId="131" xfId="7" applyFont="1" applyFill="1" applyBorder="1" applyAlignment="1">
      <alignment vertical="center"/>
    </xf>
    <xf numFmtId="0" fontId="4" fillId="0" borderId="131" xfId="7" applyFont="1" applyFill="1" applyBorder="1" applyAlignment="1">
      <alignment horizontal="left" vertical="center" wrapText="1"/>
    </xf>
    <xf numFmtId="0" fontId="26" fillId="0" borderId="131" xfId="7" applyFont="1" applyFill="1" applyBorder="1" applyAlignment="1">
      <alignment horizontal="center" vertical="center"/>
    </xf>
    <xf numFmtId="0" fontId="4" fillId="0" borderId="131" xfId="7" applyFont="1" applyFill="1" applyBorder="1" applyAlignment="1">
      <alignment horizontal="left" vertical="center"/>
    </xf>
    <xf numFmtId="0" fontId="4" fillId="0" borderId="132" xfId="7" applyFont="1" applyFill="1" applyBorder="1" applyAlignment="1">
      <alignment vertical="center"/>
    </xf>
    <xf numFmtId="0" fontId="4" fillId="0" borderId="154" xfId="7" applyFont="1" applyFill="1" applyBorder="1" applyAlignment="1">
      <alignment horizontal="left" vertical="center"/>
    </xf>
    <xf numFmtId="0" fontId="26" fillId="0" borderId="133" xfId="7" applyFont="1" applyFill="1" applyBorder="1" applyAlignment="1">
      <alignment horizontal="center" vertical="center"/>
    </xf>
    <xf numFmtId="0" fontId="4" fillId="0" borderId="134" xfId="7" applyFont="1" applyFill="1" applyBorder="1" applyAlignment="1">
      <alignment vertical="center"/>
    </xf>
    <xf numFmtId="0" fontId="26" fillId="0" borderId="134" xfId="7" applyFont="1" applyFill="1" applyBorder="1" applyAlignment="1">
      <alignment vertical="center"/>
    </xf>
    <xf numFmtId="0" fontId="26" fillId="0" borderId="134" xfId="7" applyFont="1" applyFill="1" applyBorder="1" applyAlignment="1">
      <alignment horizontal="center" vertical="center"/>
    </xf>
    <xf numFmtId="0" fontId="4" fillId="0" borderId="134" xfId="7" applyFont="1" applyFill="1" applyBorder="1" applyAlignment="1">
      <alignment horizontal="left" vertical="center"/>
    </xf>
    <xf numFmtId="0" fontId="4" fillId="0" borderId="135" xfId="7" applyFont="1" applyFill="1" applyBorder="1" applyAlignment="1">
      <alignment vertical="center"/>
    </xf>
    <xf numFmtId="0" fontId="4" fillId="0" borderId="0" xfId="7" applyFont="1" applyFill="1" applyAlignment="1"/>
    <xf numFmtId="0" fontId="4" fillId="0" borderId="0" xfId="7" applyFont="1" applyFill="1" applyAlignment="1">
      <alignment horizontal="center"/>
    </xf>
    <xf numFmtId="0" fontId="4" fillId="0" borderId="0" xfId="7" applyFont="1" applyFill="1" applyAlignment="1">
      <alignment horizontal="center" vertical="center"/>
    </xf>
    <xf numFmtId="0" fontId="31" fillId="3" borderId="14" xfId="2" applyFont="1" applyFill="1" applyBorder="1" applyAlignment="1">
      <alignment horizontal="center" vertical="center" shrinkToFit="1"/>
    </xf>
    <xf numFmtId="49" fontId="34" fillId="3" borderId="69" xfId="3" applyNumberFormat="1" applyFont="1" applyFill="1" applyBorder="1" applyAlignment="1">
      <alignment horizontal="left" vertical="center"/>
    </xf>
    <xf numFmtId="49" fontId="31" fillId="3" borderId="28" xfId="2" applyNumberFormat="1" applyFont="1" applyFill="1" applyBorder="1" applyAlignment="1">
      <alignment horizontal="left" vertical="center"/>
    </xf>
    <xf numFmtId="49" fontId="31" fillId="3" borderId="16" xfId="2" applyNumberFormat="1" applyFont="1" applyFill="1" applyBorder="1" applyAlignment="1">
      <alignment horizontal="left" vertical="center"/>
    </xf>
    <xf numFmtId="0" fontId="31" fillId="3" borderId="0" xfId="2" applyFont="1" applyFill="1" applyAlignment="1">
      <alignment horizontal="left" vertical="center" wrapText="1"/>
    </xf>
    <xf numFmtId="0" fontId="31" fillId="3" borderId="14" xfId="2" applyFont="1" applyFill="1" applyBorder="1" applyAlignment="1">
      <alignment horizontal="center" vertical="center"/>
    </xf>
    <xf numFmtId="0" fontId="31" fillId="3" borderId="69" xfId="2" applyFont="1" applyFill="1" applyBorder="1" applyAlignment="1">
      <alignment horizontal="left" vertical="center"/>
    </xf>
    <xf numFmtId="0" fontId="31" fillId="3" borderId="28" xfId="2" applyFont="1" applyFill="1" applyBorder="1" applyAlignment="1">
      <alignment horizontal="left" vertical="center"/>
    </xf>
    <xf numFmtId="0" fontId="31" fillId="3" borderId="16" xfId="2" applyFont="1" applyFill="1" applyBorder="1" applyAlignment="1">
      <alignment horizontal="left" vertical="center"/>
    </xf>
    <xf numFmtId="49" fontId="31" fillId="3" borderId="69" xfId="2" applyNumberFormat="1" applyFont="1" applyFill="1" applyBorder="1" applyAlignment="1">
      <alignment horizontal="left" vertical="center"/>
    </xf>
    <xf numFmtId="0" fontId="31" fillId="3" borderId="42" xfId="2" applyFont="1" applyFill="1" applyBorder="1" applyAlignment="1">
      <alignment horizontal="center" vertical="center"/>
    </xf>
    <xf numFmtId="0" fontId="31" fillId="3" borderId="25" xfId="2" applyFont="1" applyFill="1" applyBorder="1" applyAlignment="1">
      <alignment horizontal="center" vertical="center"/>
    </xf>
    <xf numFmtId="0" fontId="31" fillId="3" borderId="42" xfId="2" applyFont="1" applyFill="1" applyBorder="1" applyAlignment="1">
      <alignment horizontal="left" vertical="center" wrapText="1"/>
    </xf>
    <xf numFmtId="0" fontId="31" fillId="3" borderId="25" xfId="2" applyFont="1" applyFill="1" applyBorder="1" applyAlignment="1">
      <alignment horizontal="left" vertical="center" wrapText="1"/>
    </xf>
    <xf numFmtId="0" fontId="31" fillId="3" borderId="42" xfId="2" applyFont="1" applyFill="1" applyBorder="1" applyAlignment="1">
      <alignment horizontal="center" vertical="center" wrapText="1"/>
    </xf>
    <xf numFmtId="0" fontId="31" fillId="3" borderId="36" xfId="2" applyFont="1" applyFill="1" applyBorder="1" applyAlignment="1">
      <alignment horizontal="center" vertical="center"/>
    </xf>
    <xf numFmtId="0" fontId="31" fillId="3" borderId="27" xfId="2" applyFont="1" applyFill="1" applyBorder="1" applyAlignment="1">
      <alignment horizontal="center" vertical="center"/>
    </xf>
    <xf numFmtId="0" fontId="31" fillId="3" borderId="38" xfId="2" applyFont="1" applyFill="1" applyBorder="1" applyAlignment="1">
      <alignment horizontal="left" vertical="center"/>
    </xf>
    <xf numFmtId="0" fontId="31" fillId="3" borderId="26" xfId="2" applyFont="1" applyFill="1" applyBorder="1" applyAlignment="1">
      <alignment horizontal="left" vertical="center"/>
    </xf>
    <xf numFmtId="0" fontId="32" fillId="3" borderId="14" xfId="2" applyFont="1" applyFill="1" applyBorder="1" applyAlignment="1">
      <alignment horizontal="left" vertical="center" wrapText="1"/>
    </xf>
    <xf numFmtId="0" fontId="31" fillId="3" borderId="69" xfId="2" applyFont="1" applyFill="1" applyBorder="1" applyAlignment="1">
      <alignment horizontal="center" vertical="center" wrapText="1"/>
    </xf>
    <xf numFmtId="0" fontId="31" fillId="3" borderId="16" xfId="2"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35" fillId="0" borderId="27" xfId="4" applyBorder="1" applyAlignment="1">
      <alignment horizontal="center" vertical="center"/>
    </xf>
    <xf numFmtId="0" fontId="35" fillId="0" borderId="26" xfId="4" applyBorder="1" applyAlignment="1">
      <alignment horizontal="center" vertical="center"/>
    </xf>
    <xf numFmtId="0" fontId="35" fillId="0" borderId="36" xfId="4" applyBorder="1" applyAlignment="1">
      <alignment horizontal="center" vertical="center"/>
    </xf>
    <xf numFmtId="0" fontId="35" fillId="0" borderId="37" xfId="4" applyBorder="1" applyAlignment="1">
      <alignment horizontal="center" vertical="center"/>
    </xf>
    <xf numFmtId="0" fontId="35" fillId="0" borderId="38" xfId="4" applyBorder="1" applyAlignment="1">
      <alignment horizontal="center" vertical="center"/>
    </xf>
    <xf numFmtId="0" fontId="35" fillId="0" borderId="11" xfId="4" applyBorder="1" applyAlignment="1">
      <alignment horizontal="center" vertical="center"/>
    </xf>
    <xf numFmtId="0" fontId="35" fillId="0" borderId="0" xfId="4" applyBorder="1" applyAlignment="1">
      <alignment horizontal="center" vertical="center"/>
    </xf>
    <xf numFmtId="0" fontId="35" fillId="0" borderId="34" xfId="4" applyBorder="1" applyAlignment="1">
      <alignment horizontal="center" vertical="center"/>
    </xf>
    <xf numFmtId="0" fontId="35" fillId="0" borderId="31" xfId="4" applyBorder="1" applyAlignment="1">
      <alignment horizontal="center" vertical="center"/>
    </xf>
    <xf numFmtId="0" fontId="26" fillId="0" borderId="69" xfId="4" applyFont="1" applyBorder="1" applyAlignment="1">
      <alignment horizontal="center" vertical="center"/>
    </xf>
    <xf numFmtId="0" fontId="35" fillId="0" borderId="28" xfId="4" applyBorder="1" applyAlignment="1">
      <alignment horizontal="center" vertical="center"/>
    </xf>
    <xf numFmtId="0" fontId="35" fillId="0" borderId="16" xfId="4" applyBorder="1" applyAlignment="1">
      <alignment horizontal="center" vertical="center"/>
    </xf>
    <xf numFmtId="0" fontId="35" fillId="0" borderId="14" xfId="4" applyBorder="1" applyAlignment="1">
      <alignment horizontal="center" vertical="center"/>
    </xf>
    <xf numFmtId="0" fontId="26" fillId="0" borderId="41" xfId="4" applyFont="1" applyBorder="1" applyAlignment="1">
      <alignment horizontal="center" vertical="center"/>
    </xf>
    <xf numFmtId="0" fontId="35" fillId="0" borderId="41" xfId="4" applyBorder="1" applyAlignment="1">
      <alignment horizontal="center" vertical="center"/>
    </xf>
    <xf numFmtId="0" fontId="40" fillId="3" borderId="0" xfId="5" applyFont="1" applyFill="1" applyBorder="1" applyAlignment="1">
      <alignment horizontal="left" vertical="top"/>
    </xf>
    <xf numFmtId="0" fontId="41" fillId="3" borderId="0" xfId="5" applyFont="1" applyFill="1" applyBorder="1" applyAlignment="1">
      <alignment horizontal="left" vertical="top" wrapText="1"/>
    </xf>
    <xf numFmtId="0" fontId="37" fillId="3" borderId="30" xfId="5" applyFont="1" applyFill="1" applyBorder="1" applyAlignment="1">
      <alignment horizontal="center" vertical="center" shrinkToFit="1"/>
    </xf>
    <xf numFmtId="0" fontId="37" fillId="3" borderId="16" xfId="5" applyFont="1" applyFill="1" applyBorder="1" applyAlignment="1">
      <alignment horizontal="center" vertical="center" shrinkToFit="1"/>
    </xf>
    <xf numFmtId="0" fontId="37" fillId="3" borderId="69" xfId="5" applyFont="1" applyFill="1" applyBorder="1" applyAlignment="1">
      <alignment horizontal="left" vertical="top" wrapText="1"/>
    </xf>
    <xf numFmtId="0" fontId="37" fillId="3" borderId="28" xfId="5" applyFont="1" applyFill="1" applyBorder="1" applyAlignment="1">
      <alignment horizontal="left" vertical="top" wrapText="1"/>
    </xf>
    <xf numFmtId="0" fontId="37" fillId="3" borderId="16" xfId="5" applyFont="1" applyFill="1" applyBorder="1" applyAlignment="1">
      <alignment horizontal="left" vertical="top" wrapText="1"/>
    </xf>
    <xf numFmtId="0" fontId="37" fillId="3" borderId="29" xfId="5" applyFont="1" applyFill="1" applyBorder="1" applyAlignment="1">
      <alignment horizontal="left" vertical="top" wrapText="1"/>
    </xf>
    <xf numFmtId="0" fontId="37" fillId="3" borderId="51" xfId="5" applyFont="1" applyFill="1" applyBorder="1" applyAlignment="1">
      <alignment horizontal="center" vertical="center" shrinkToFit="1"/>
    </xf>
    <xf numFmtId="0" fontId="37" fillId="3" borderId="70" xfId="5" applyFont="1" applyFill="1" applyBorder="1" applyAlignment="1">
      <alignment horizontal="center" vertical="center" shrinkToFit="1"/>
    </xf>
    <xf numFmtId="0" fontId="37" fillId="3" borderId="71" xfId="5" applyFont="1" applyFill="1" applyBorder="1" applyAlignment="1">
      <alignment horizontal="left" vertical="top" wrapText="1"/>
    </xf>
    <xf numFmtId="0" fontId="37" fillId="3" borderId="49" xfId="5" applyFont="1" applyFill="1" applyBorder="1" applyAlignment="1">
      <alignment horizontal="left" vertical="top" wrapText="1"/>
    </xf>
    <xf numFmtId="0" fontId="37" fillId="3" borderId="70" xfId="5" applyFont="1" applyFill="1" applyBorder="1" applyAlignment="1">
      <alignment horizontal="left" vertical="top" wrapText="1"/>
    </xf>
    <xf numFmtId="0" fontId="37" fillId="3" borderId="50" xfId="5" applyFont="1" applyFill="1" applyBorder="1" applyAlignment="1">
      <alignment horizontal="left" vertical="top" wrapText="1"/>
    </xf>
    <xf numFmtId="0" fontId="31" fillId="3" borderId="0" xfId="5" applyFont="1" applyFill="1" applyBorder="1" applyAlignment="1">
      <alignment horizontal="left" vertical="center"/>
    </xf>
    <xf numFmtId="0" fontId="38" fillId="3" borderId="0" xfId="5" applyFont="1" applyFill="1" applyBorder="1" applyAlignment="1">
      <alignment horizontal="left" vertical="center"/>
    </xf>
    <xf numFmtId="0" fontId="37" fillId="3" borderId="0" xfId="5" applyFont="1" applyFill="1" applyBorder="1" applyAlignment="1">
      <alignment horizontal="center" vertical="center"/>
    </xf>
    <xf numFmtId="0" fontId="39" fillId="6" borderId="79" xfId="5" applyFont="1" applyFill="1" applyBorder="1" applyAlignment="1">
      <alignment horizontal="center" vertical="center" shrinkToFit="1"/>
    </xf>
    <xf numFmtId="0" fontId="39" fillId="6" borderId="80" xfId="5" applyFont="1" applyFill="1" applyBorder="1" applyAlignment="1">
      <alignment horizontal="center" vertical="center" shrinkToFit="1"/>
    </xf>
    <xf numFmtId="0" fontId="39" fillId="6" borderId="80" xfId="5" applyFont="1" applyFill="1" applyBorder="1" applyAlignment="1">
      <alignment horizontal="center" vertical="center"/>
    </xf>
    <xf numFmtId="0" fontId="39" fillId="6" borderId="81" xfId="5" applyFont="1" applyFill="1" applyBorder="1" applyAlignment="1">
      <alignment horizontal="center" vertical="center"/>
    </xf>
    <xf numFmtId="0" fontId="31" fillId="3" borderId="17" xfId="5" applyFont="1" applyFill="1" applyBorder="1" applyAlignment="1">
      <alignment horizontal="left" vertical="center" wrapText="1"/>
    </xf>
    <xf numFmtId="0" fontId="31" fillId="3" borderId="12" xfId="5" applyFont="1" applyFill="1" applyBorder="1" applyAlignment="1">
      <alignment horizontal="left" vertical="center" wrapText="1"/>
    </xf>
    <xf numFmtId="0" fontId="31" fillId="3" borderId="17" xfId="5" applyFont="1" applyFill="1" applyBorder="1" applyAlignment="1">
      <alignment horizontal="center" vertical="top" wrapText="1"/>
    </xf>
    <xf numFmtId="0" fontId="31" fillId="3" borderId="12" xfId="5" applyFont="1" applyFill="1" applyBorder="1" applyAlignment="1">
      <alignment horizontal="center" vertical="top" wrapText="1"/>
    </xf>
    <xf numFmtId="0" fontId="31" fillId="3" borderId="24" xfId="5" applyFont="1" applyFill="1" applyBorder="1" applyAlignment="1">
      <alignment horizontal="center" vertical="top" wrapText="1"/>
    </xf>
    <xf numFmtId="0" fontId="31" fillId="3" borderId="20" xfId="5" applyFont="1" applyFill="1" applyBorder="1" applyAlignment="1">
      <alignment horizontal="center" vertical="top" wrapText="1"/>
    </xf>
    <xf numFmtId="0" fontId="38" fillId="3" borderId="0" xfId="5" applyFont="1" applyFill="1" applyBorder="1" applyAlignment="1">
      <alignment horizontal="center" vertical="center"/>
    </xf>
    <xf numFmtId="0" fontId="31" fillId="3" borderId="79" xfId="5" applyFont="1" applyFill="1" applyBorder="1" applyAlignment="1">
      <alignment horizontal="center" vertical="center" wrapText="1"/>
    </xf>
    <xf numFmtId="0" fontId="31" fillId="3" borderId="81" xfId="5" applyFont="1" applyFill="1" applyBorder="1" applyAlignment="1">
      <alignment horizontal="center" vertical="center" wrapText="1"/>
    </xf>
    <xf numFmtId="0" fontId="31" fillId="3" borderId="39" xfId="5" applyFont="1" applyFill="1" applyBorder="1" applyAlignment="1">
      <alignment horizontal="left" vertical="center" wrapText="1"/>
    </xf>
    <xf numFmtId="0" fontId="31" fillId="3" borderId="40" xfId="5" applyFont="1" applyFill="1" applyBorder="1" applyAlignment="1">
      <alignment horizontal="left" vertical="center" wrapText="1"/>
    </xf>
    <xf numFmtId="0" fontId="31" fillId="3" borderId="17" xfId="5" applyFont="1" applyFill="1" applyBorder="1" applyAlignment="1">
      <alignment horizontal="left" vertical="top" wrapText="1"/>
    </xf>
    <xf numFmtId="0" fontId="31" fillId="3" borderId="12" xfId="5" applyFont="1" applyFill="1" applyBorder="1" applyAlignment="1">
      <alignment horizontal="left" vertical="top" wrapText="1"/>
    </xf>
    <xf numFmtId="0" fontId="37" fillId="3" borderId="31" xfId="5" applyFont="1" applyFill="1" applyBorder="1" applyAlignment="1">
      <alignment horizontal="left" vertical="top" wrapText="1"/>
    </xf>
    <xf numFmtId="0" fontId="37" fillId="3" borderId="26" xfId="5" applyFont="1" applyFill="1" applyBorder="1" applyAlignment="1">
      <alignment horizontal="left" vertical="top" wrapText="1"/>
    </xf>
    <xf numFmtId="0" fontId="37" fillId="3" borderId="11" xfId="5" applyFont="1" applyFill="1" applyBorder="1" applyAlignment="1">
      <alignment horizontal="left" vertical="top" wrapText="1"/>
    </xf>
    <xf numFmtId="0" fontId="37" fillId="3" borderId="0" xfId="5" applyFont="1" applyFill="1" applyBorder="1" applyAlignment="1">
      <alignment horizontal="left" vertical="top"/>
    </xf>
    <xf numFmtId="0" fontId="37" fillId="3" borderId="34" xfId="5" applyFont="1" applyFill="1" applyBorder="1" applyAlignment="1">
      <alignment horizontal="left" vertical="top"/>
    </xf>
    <xf numFmtId="0" fontId="37" fillId="3" borderId="0" xfId="5" applyFont="1" applyFill="1" applyBorder="1" applyAlignment="1">
      <alignment horizontal="left" vertical="top" wrapText="1"/>
    </xf>
    <xf numFmtId="0" fontId="37" fillId="3" borderId="34" xfId="5" applyFont="1" applyFill="1" applyBorder="1" applyAlignment="1">
      <alignment horizontal="left" vertical="top" wrapText="1"/>
    </xf>
    <xf numFmtId="0" fontId="37" fillId="3" borderId="37" xfId="5" applyFont="1" applyFill="1" applyBorder="1" applyAlignment="1">
      <alignment horizontal="left"/>
    </xf>
    <xf numFmtId="0" fontId="41" fillId="3" borderId="31" xfId="5" applyFont="1" applyFill="1" applyBorder="1" applyAlignment="1">
      <alignment horizontal="center"/>
    </xf>
    <xf numFmtId="0" fontId="40" fillId="3" borderId="0" xfId="5" applyFont="1" applyFill="1" applyBorder="1" applyAlignment="1">
      <alignment horizontal="center" vertical="top"/>
    </xf>
    <xf numFmtId="0" fontId="30" fillId="3" borderId="0" xfId="5" applyFont="1" applyFill="1" applyBorder="1" applyAlignment="1">
      <alignment horizontal="left" vertical="top" wrapText="1"/>
    </xf>
    <xf numFmtId="0" fontId="41" fillId="3" borderId="0" xfId="5" applyFont="1" applyFill="1" applyBorder="1" applyAlignment="1">
      <alignment horizontal="center" vertical="top"/>
    </xf>
    <xf numFmtId="0" fontId="41" fillId="3" borderId="36" xfId="5" applyFont="1" applyFill="1" applyBorder="1" applyAlignment="1">
      <alignment horizontal="center" vertical="top"/>
    </xf>
    <xf numFmtId="0" fontId="41" fillId="3" borderId="37" xfId="5" applyFont="1" applyFill="1" applyBorder="1" applyAlignment="1">
      <alignment horizontal="center" vertical="top"/>
    </xf>
    <xf numFmtId="0" fontId="41" fillId="3" borderId="38" xfId="5" applyFont="1" applyFill="1" applyBorder="1" applyAlignment="1">
      <alignment horizontal="center" vertical="top"/>
    </xf>
    <xf numFmtId="0" fontId="41" fillId="3" borderId="0" xfId="5" applyFont="1" applyFill="1" applyBorder="1" applyAlignment="1">
      <alignment horizontal="left" vertical="top"/>
    </xf>
    <xf numFmtId="0" fontId="40" fillId="3" borderId="0" xfId="5" applyFont="1" applyFill="1" applyBorder="1" applyAlignment="1">
      <alignment horizontal="center" vertical="center"/>
    </xf>
    <xf numFmtId="0" fontId="38" fillId="3" borderId="0" xfId="5" applyFont="1" applyFill="1" applyBorder="1" applyAlignment="1">
      <alignment horizontal="right"/>
    </xf>
    <xf numFmtId="0" fontId="37" fillId="3" borderId="0" xfId="5" applyFont="1" applyFill="1" applyBorder="1" applyAlignment="1">
      <alignment horizontal="left" vertical="center"/>
    </xf>
    <xf numFmtId="0" fontId="37" fillId="3" borderId="31" xfId="5" applyFont="1" applyFill="1" applyBorder="1" applyAlignment="1">
      <alignment horizontal="left" vertical="center"/>
    </xf>
    <xf numFmtId="0" fontId="4" fillId="0" borderId="69" xfId="6" applyFont="1" applyFill="1" applyBorder="1" applyAlignment="1">
      <alignment horizontal="center" vertical="center" wrapText="1"/>
    </xf>
    <xf numFmtId="0" fontId="4" fillId="0" borderId="28" xfId="6" applyFont="1" applyFill="1" applyBorder="1" applyAlignment="1">
      <alignment horizontal="center" vertical="center" wrapText="1"/>
    </xf>
    <xf numFmtId="0" fontId="4" fillId="0" borderId="16" xfId="6" applyFont="1" applyFill="1" applyBorder="1" applyAlignment="1">
      <alignment horizontal="center" vertical="center" wrapText="1"/>
    </xf>
    <xf numFmtId="0" fontId="4" fillId="0" borderId="14" xfId="6" applyFont="1" applyFill="1" applyBorder="1" applyAlignment="1">
      <alignment horizontal="left" wrapText="1"/>
    </xf>
    <xf numFmtId="0" fontId="4" fillId="0" borderId="69" xfId="6" applyFont="1" applyFill="1" applyBorder="1" applyAlignment="1">
      <alignment horizontal="left" wrapText="1"/>
    </xf>
    <xf numFmtId="0" fontId="4" fillId="0" borderId="28" xfId="6" applyFont="1" applyFill="1" applyBorder="1" applyAlignment="1">
      <alignment horizontal="left" wrapText="1"/>
    </xf>
    <xf numFmtId="0" fontId="4" fillId="0" borderId="16" xfId="6" applyFont="1" applyFill="1" applyBorder="1" applyAlignment="1">
      <alignment horizontal="left" wrapText="1"/>
    </xf>
    <xf numFmtId="0" fontId="4" fillId="0" borderId="14" xfId="6" applyFont="1" applyFill="1" applyBorder="1" applyAlignment="1">
      <alignment horizontal="center"/>
    </xf>
    <xf numFmtId="0" fontId="4" fillId="0" borderId="42" xfId="6" applyFont="1" applyFill="1" applyBorder="1" applyAlignment="1">
      <alignment horizontal="center" vertical="center" textRotation="255" wrapText="1"/>
    </xf>
    <xf numFmtId="0" fontId="4" fillId="0" borderId="41" xfId="6" applyFont="1" applyFill="1" applyBorder="1" applyAlignment="1">
      <alignment horizontal="center" vertical="center" textRotation="255" wrapText="1"/>
    </xf>
    <xf numFmtId="0" fontId="4" fillId="0" borderId="25" xfId="6" applyFont="1" applyFill="1" applyBorder="1" applyAlignment="1">
      <alignment horizontal="center" vertical="center" textRotation="255" wrapText="1"/>
    </xf>
    <xf numFmtId="0" fontId="4" fillId="0" borderId="69" xfId="6" applyFont="1" applyFill="1" applyBorder="1" applyAlignment="1">
      <alignment horizontal="center" wrapText="1"/>
    </xf>
    <xf numFmtId="0" fontId="4" fillId="0" borderId="28" xfId="6" applyFont="1" applyFill="1" applyBorder="1" applyAlignment="1">
      <alignment horizontal="center" wrapText="1"/>
    </xf>
    <xf numFmtId="0" fontId="4" fillId="0" borderId="16" xfId="6" applyFont="1" applyFill="1" applyBorder="1" applyAlignment="1">
      <alignment horizontal="center" wrapText="1"/>
    </xf>
    <xf numFmtId="0" fontId="4" fillId="0" borderId="36" xfId="6" applyFont="1" applyFill="1" applyBorder="1" applyAlignment="1">
      <alignment horizontal="left" vertical="top" wrapText="1"/>
    </xf>
    <xf numFmtId="0" fontId="4" fillId="0" borderId="37" xfId="6" applyFont="1" applyFill="1" applyBorder="1" applyAlignment="1">
      <alignment horizontal="left" vertical="top" wrapText="1"/>
    </xf>
    <xf numFmtId="0" fontId="4" fillId="0" borderId="38" xfId="6" applyFont="1" applyFill="1" applyBorder="1" applyAlignment="1">
      <alignment horizontal="left" vertical="top" wrapText="1"/>
    </xf>
    <xf numFmtId="0" fontId="4" fillId="0" borderId="11" xfId="6" applyFont="1" applyFill="1" applyBorder="1" applyAlignment="1">
      <alignment horizontal="left" vertical="top" wrapText="1"/>
    </xf>
    <xf numFmtId="0" fontId="4" fillId="0" borderId="0" xfId="6" applyFont="1" applyFill="1" applyBorder="1" applyAlignment="1">
      <alignment horizontal="left" vertical="top" wrapText="1"/>
    </xf>
    <xf numFmtId="0" fontId="4" fillId="0" borderId="34" xfId="6" applyFont="1" applyFill="1" applyBorder="1" applyAlignment="1">
      <alignment horizontal="left" vertical="top" wrapText="1"/>
    </xf>
    <xf numFmtId="0" fontId="4" fillId="0" borderId="27" xfId="6" applyFont="1" applyFill="1" applyBorder="1" applyAlignment="1">
      <alignment horizontal="left" vertical="top" wrapText="1"/>
    </xf>
    <xf numFmtId="0" fontId="4" fillId="0" borderId="31" xfId="6" applyFont="1" applyFill="1" applyBorder="1" applyAlignment="1">
      <alignment horizontal="left" vertical="top" wrapText="1"/>
    </xf>
    <xf numFmtId="0" fontId="4" fillId="0" borderId="26" xfId="6" applyFont="1" applyFill="1" applyBorder="1" applyAlignment="1">
      <alignment horizontal="left" vertical="top" wrapText="1"/>
    </xf>
    <xf numFmtId="0" fontId="4" fillId="0" borderId="69" xfId="6" applyFont="1" applyFill="1" applyBorder="1" applyAlignment="1">
      <alignment horizontal="center"/>
    </xf>
    <xf numFmtId="0" fontId="4" fillId="0" borderId="28" xfId="6" applyFont="1" applyFill="1" applyBorder="1" applyAlignment="1">
      <alignment horizontal="center"/>
    </xf>
    <xf numFmtId="0" fontId="4" fillId="0" borderId="16" xfId="6" applyFont="1" applyFill="1" applyBorder="1" applyAlignment="1">
      <alignment horizontal="center"/>
    </xf>
    <xf numFmtId="0" fontId="26" fillId="0" borderId="28" xfId="6" applyFont="1" applyFill="1" applyBorder="1" applyAlignment="1">
      <alignment horizontal="left" wrapText="1"/>
    </xf>
    <xf numFmtId="0" fontId="26" fillId="0" borderId="142" xfId="6" applyFont="1" applyFill="1" applyBorder="1" applyAlignment="1">
      <alignment horizontal="left" wrapText="1"/>
    </xf>
    <xf numFmtId="0" fontId="4" fillId="0" borderId="143" xfId="6" applyFont="1" applyFill="1" applyBorder="1" applyAlignment="1">
      <alignment horizontal="center" vertical="center" wrapText="1"/>
    </xf>
    <xf numFmtId="0" fontId="4" fillId="0" borderId="142" xfId="6" applyFont="1" applyFill="1" applyBorder="1" applyAlignment="1">
      <alignment horizontal="center" vertical="center" wrapText="1"/>
    </xf>
    <xf numFmtId="0" fontId="4" fillId="0" borderId="143" xfId="6" applyFont="1" applyFill="1" applyBorder="1" applyAlignment="1">
      <alignment horizontal="center" wrapText="1"/>
    </xf>
    <xf numFmtId="0" fontId="15" fillId="0" borderId="28" xfId="6" applyFont="1" applyFill="1" applyBorder="1" applyAlignment="1">
      <alignment horizontal="left" vertical="center" wrapText="1"/>
    </xf>
    <xf numFmtId="0" fontId="15" fillId="0" borderId="16" xfId="6" applyFont="1" applyFill="1" applyBorder="1" applyAlignment="1">
      <alignment horizontal="left" vertical="center" wrapText="1"/>
    </xf>
    <xf numFmtId="0" fontId="4" fillId="0" borderId="69" xfId="6" applyFont="1" applyFill="1" applyBorder="1" applyAlignment="1">
      <alignment horizontal="center" vertical="center"/>
    </xf>
    <xf numFmtId="0" fontId="4" fillId="0" borderId="28" xfId="6" applyFont="1" applyFill="1" applyBorder="1" applyAlignment="1">
      <alignment horizontal="center" vertical="center"/>
    </xf>
    <xf numFmtId="0" fontId="4" fillId="0" borderId="16" xfId="6" applyFont="1" applyFill="1" applyBorder="1" applyAlignment="1">
      <alignment horizontal="center" vertical="center"/>
    </xf>
    <xf numFmtId="0" fontId="4" fillId="0" borderId="36" xfId="6" applyFont="1" applyFill="1" applyBorder="1" applyAlignment="1">
      <alignment horizontal="left" wrapText="1"/>
    </xf>
    <xf numFmtId="0" fontId="4" fillId="0" borderId="37" xfId="6" applyFont="1" applyFill="1" applyBorder="1" applyAlignment="1">
      <alignment horizontal="left" wrapText="1"/>
    </xf>
    <xf numFmtId="0" fontId="4" fillId="0" borderId="38" xfId="6" applyFont="1" applyFill="1" applyBorder="1" applyAlignment="1">
      <alignment horizontal="left" wrapText="1"/>
    </xf>
    <xf numFmtId="0" fontId="4" fillId="0" borderId="0" xfId="6" applyFont="1" applyFill="1" applyBorder="1" applyAlignment="1">
      <alignment horizontal="left" wrapText="1"/>
    </xf>
    <xf numFmtId="0" fontId="4" fillId="0" borderId="34" xfId="6" applyFont="1" applyFill="1" applyBorder="1" applyAlignment="1">
      <alignment horizontal="left" wrapText="1"/>
    </xf>
    <xf numFmtId="0" fontId="4" fillId="0" borderId="11" xfId="6" applyFont="1" applyFill="1" applyBorder="1" applyAlignment="1">
      <alignment horizontal="left" wrapText="1"/>
    </xf>
    <xf numFmtId="0" fontId="4" fillId="0" borderId="41" xfId="6" applyFont="1" applyFill="1" applyBorder="1" applyAlignment="1">
      <alignment horizontal="center" vertical="center" textRotation="255" shrinkToFit="1"/>
    </xf>
    <xf numFmtId="0" fontId="4" fillId="0" borderId="142" xfId="6" applyFont="1" applyFill="1" applyBorder="1" applyAlignment="1">
      <alignment horizontal="left" wrapText="1"/>
    </xf>
    <xf numFmtId="0" fontId="15" fillId="0" borderId="42" xfId="6" applyFont="1" applyFill="1" applyBorder="1" applyAlignment="1">
      <alignment horizontal="center" vertical="center" textRotation="255" shrinkToFit="1"/>
    </xf>
    <xf numFmtId="0" fontId="15" fillId="0" borderId="41" xfId="6" applyFont="1" applyFill="1" applyBorder="1" applyAlignment="1">
      <alignment horizontal="center" vertical="center" textRotation="255" shrinkToFit="1"/>
    </xf>
    <xf numFmtId="0" fontId="4" fillId="0" borderId="36" xfId="6" applyFont="1" applyFill="1" applyBorder="1" applyAlignment="1">
      <alignment horizontal="center" wrapText="1"/>
    </xf>
    <xf numFmtId="0" fontId="4" fillId="0" borderId="38" xfId="6" applyFont="1" applyFill="1" applyBorder="1" applyAlignment="1">
      <alignment horizontal="center" wrapText="1"/>
    </xf>
    <xf numFmtId="0" fontId="4" fillId="0" borderId="27" xfId="6" applyFont="1" applyFill="1" applyBorder="1" applyAlignment="1">
      <alignment horizontal="center" wrapText="1"/>
    </xf>
    <xf numFmtId="0" fontId="4" fillId="0" borderId="26" xfId="6" applyFont="1" applyFill="1" applyBorder="1" applyAlignment="1">
      <alignment horizontal="center" wrapText="1"/>
    </xf>
    <xf numFmtId="0" fontId="4" fillId="0" borderId="14" xfId="6" applyFont="1" applyFill="1" applyBorder="1" applyAlignment="1">
      <alignment horizontal="left" vertical="center" wrapText="1"/>
    </xf>
    <xf numFmtId="0" fontId="4" fillId="0" borderId="36" xfId="6" applyFont="1" applyFill="1" applyBorder="1" applyAlignment="1">
      <alignment horizontal="center" vertical="center" wrapText="1"/>
    </xf>
    <xf numFmtId="0" fontId="4" fillId="0" borderId="37" xfId="6" applyFont="1" applyFill="1" applyBorder="1" applyAlignment="1">
      <alignment horizontal="center" vertical="center" wrapText="1"/>
    </xf>
    <xf numFmtId="0" fontId="4" fillId="0" borderId="38" xfId="6" applyFont="1" applyFill="1" applyBorder="1" applyAlignment="1">
      <alignment horizontal="center" vertical="center" wrapText="1"/>
    </xf>
    <xf numFmtId="0" fontId="4" fillId="0" borderId="136" xfId="6" applyFont="1" applyFill="1" applyBorder="1" applyAlignment="1">
      <alignment horizontal="center" vertical="center" wrapText="1"/>
    </xf>
    <xf numFmtId="0" fontId="4" fillId="0" borderId="137" xfId="6" applyFont="1" applyFill="1" applyBorder="1" applyAlignment="1">
      <alignment horizontal="center" vertical="center" wrapText="1"/>
    </xf>
    <xf numFmtId="0" fontId="4" fillId="0" borderId="138" xfId="6" applyFont="1" applyFill="1" applyBorder="1" applyAlignment="1">
      <alignment horizontal="center" vertical="center" wrapText="1"/>
    </xf>
    <xf numFmtId="0" fontId="4" fillId="0" borderId="139" xfId="6" applyFont="1" applyFill="1" applyBorder="1" applyAlignment="1">
      <alignment horizontal="justify" vertical="center" wrapText="1"/>
    </xf>
    <xf numFmtId="0" fontId="4" fillId="0" borderId="140" xfId="6" applyFont="1" applyFill="1" applyBorder="1" applyAlignment="1">
      <alignment horizontal="justify" vertical="center" wrapText="1"/>
    </xf>
    <xf numFmtId="0" fontId="4" fillId="0" borderId="141" xfId="6" applyFont="1" applyFill="1" applyBorder="1" applyAlignment="1">
      <alignment horizontal="justify" vertical="center" wrapText="1"/>
    </xf>
    <xf numFmtId="0" fontId="15" fillId="0" borderId="14" xfId="6" applyFont="1" applyFill="1" applyBorder="1" applyAlignment="1">
      <alignment horizontal="left" vertical="center" wrapText="1"/>
    </xf>
    <xf numFmtId="0" fontId="4" fillId="0" borderId="42" xfId="6" applyFont="1" applyFill="1" applyBorder="1" applyAlignment="1">
      <alignment horizontal="center" vertical="center" textRotation="255" shrinkToFit="1"/>
    </xf>
    <xf numFmtId="0" fontId="4" fillId="0" borderId="25" xfId="6" applyFont="1" applyFill="1" applyBorder="1" applyAlignment="1">
      <alignment horizontal="center" vertical="center" textRotation="255" shrinkToFit="1"/>
    </xf>
    <xf numFmtId="0" fontId="26" fillId="0" borderId="14" xfId="6" applyFont="1" applyFill="1" applyBorder="1" applyAlignment="1">
      <alignment horizontal="left" vertical="center" wrapText="1"/>
    </xf>
    <xf numFmtId="0" fontId="4" fillId="0" borderId="42" xfId="6" applyFont="1" applyFill="1" applyBorder="1" applyAlignment="1">
      <alignment horizontal="left" vertical="center" wrapText="1"/>
    </xf>
    <xf numFmtId="0" fontId="26" fillId="0" borderId="42" xfId="6" applyFont="1" applyFill="1" applyBorder="1" applyAlignment="1">
      <alignment horizontal="left" vertical="center" wrapText="1"/>
    </xf>
    <xf numFmtId="0" fontId="26" fillId="0" borderId="14" xfId="6" applyFont="1" applyFill="1" applyBorder="1" applyAlignment="1">
      <alignment horizontal="left" wrapText="1"/>
    </xf>
    <xf numFmtId="0" fontId="26" fillId="0" borderId="69" xfId="6" applyFont="1" applyFill="1" applyBorder="1" applyAlignment="1">
      <alignment horizontal="left" wrapText="1"/>
    </xf>
    <xf numFmtId="0" fontId="4" fillId="0" borderId="69" xfId="6" applyFont="1" applyFill="1" applyBorder="1" applyAlignment="1">
      <alignment horizontal="left" vertical="center" wrapText="1"/>
    </xf>
    <xf numFmtId="0" fontId="4" fillId="0" borderId="28" xfId="6" applyFont="1" applyFill="1" applyBorder="1" applyAlignment="1">
      <alignment horizontal="left" vertical="center" wrapText="1"/>
    </xf>
    <xf numFmtId="0" fontId="4" fillId="0" borderId="16" xfId="6" applyFont="1" applyFill="1" applyBorder="1" applyAlignment="1">
      <alignment horizontal="left" vertical="center" wrapText="1"/>
    </xf>
    <xf numFmtId="0" fontId="4" fillId="0" borderId="0" xfId="6" applyFont="1" applyFill="1" applyAlignment="1">
      <alignment horizontal="center" vertical="center"/>
    </xf>
    <xf numFmtId="0" fontId="4" fillId="0" borderId="0" xfId="6" applyFont="1" applyFill="1" applyBorder="1" applyAlignment="1">
      <alignment horizontal="justify" vertical="center" wrapText="1"/>
    </xf>
    <xf numFmtId="0" fontId="4" fillId="0" borderId="36" xfId="6" applyFont="1" applyFill="1" applyBorder="1" applyAlignment="1">
      <alignment horizontal="left" vertical="center" wrapText="1"/>
    </xf>
    <xf numFmtId="0" fontId="4" fillId="0" borderId="37" xfId="6" applyFont="1" applyFill="1" applyBorder="1" applyAlignment="1">
      <alignment horizontal="left" vertical="center" wrapText="1"/>
    </xf>
    <xf numFmtId="0" fontId="26" fillId="0" borderId="37" xfId="6" applyFont="1" applyFill="1" applyBorder="1" applyAlignment="1">
      <alignment horizontal="left" vertical="center" wrapText="1"/>
    </xf>
    <xf numFmtId="0" fontId="4" fillId="0" borderId="130" xfId="6" applyFont="1" applyFill="1" applyBorder="1" applyAlignment="1">
      <alignment horizontal="center" vertical="center"/>
    </xf>
    <xf numFmtId="0" fontId="4" fillId="0" borderId="131" xfId="6" applyFont="1" applyFill="1" applyBorder="1" applyAlignment="1">
      <alignment horizontal="center" vertical="center"/>
    </xf>
    <xf numFmtId="0" fontId="4" fillId="0" borderId="132" xfId="6" applyFont="1" applyFill="1" applyBorder="1" applyAlignment="1">
      <alignment horizontal="center" vertical="center"/>
    </xf>
    <xf numFmtId="0" fontId="4" fillId="0" borderId="11" xfId="6" applyFont="1" applyFill="1" applyBorder="1" applyAlignment="1">
      <alignment horizontal="left" vertical="center" wrapText="1"/>
    </xf>
    <xf numFmtId="0" fontId="4" fillId="0" borderId="0" xfId="6" applyFont="1" applyFill="1" applyBorder="1" applyAlignment="1">
      <alignment horizontal="left" vertical="center" wrapText="1"/>
    </xf>
    <xf numFmtId="0" fontId="4" fillId="0" borderId="133" xfId="6" applyFont="1" applyFill="1" applyBorder="1" applyAlignment="1">
      <alignment horizontal="center" vertical="center"/>
    </xf>
    <xf numFmtId="0" fontId="4" fillId="0" borderId="134" xfId="6" applyFont="1" applyFill="1" applyBorder="1" applyAlignment="1">
      <alignment horizontal="center" vertical="center"/>
    </xf>
    <xf numFmtId="0" fontId="4" fillId="0" borderId="135" xfId="6" applyFont="1" applyFill="1" applyBorder="1" applyAlignment="1">
      <alignment horizontal="center" vertical="center"/>
    </xf>
    <xf numFmtId="0" fontId="4" fillId="0" borderId="38" xfId="6" applyFont="1" applyFill="1" applyBorder="1" applyAlignment="1">
      <alignment horizontal="left" vertical="center" wrapText="1"/>
    </xf>
    <xf numFmtId="0" fontId="4" fillId="0" borderId="34" xfId="6" applyFont="1" applyFill="1" applyBorder="1" applyAlignment="1">
      <alignment horizontal="left" vertical="center" wrapText="1"/>
    </xf>
    <xf numFmtId="0" fontId="4" fillId="0" borderId="27" xfId="6" applyFont="1" applyFill="1" applyBorder="1" applyAlignment="1">
      <alignment horizontal="left" vertical="center" wrapText="1"/>
    </xf>
    <xf numFmtId="0" fontId="4" fillId="0" borderId="31" xfId="6" applyFont="1" applyFill="1" applyBorder="1" applyAlignment="1">
      <alignment horizontal="left" vertical="center" wrapText="1"/>
    </xf>
    <xf numFmtId="0" fontId="4" fillId="0" borderId="26" xfId="6" applyFont="1" applyFill="1" applyBorder="1" applyAlignment="1">
      <alignment horizontal="left" vertical="center" wrapText="1"/>
    </xf>
    <xf numFmtId="0" fontId="4" fillId="0" borderId="0" xfId="6" applyFont="1" applyFill="1" applyAlignment="1">
      <alignment horizontal="center" vertical="top"/>
    </xf>
    <xf numFmtId="0" fontId="4" fillId="0" borderId="148" xfId="7" applyFont="1" applyFill="1" applyBorder="1" applyAlignment="1">
      <alignment horizontal="left" vertical="center" wrapText="1"/>
    </xf>
    <xf numFmtId="0" fontId="4" fillId="0" borderId="149" xfId="7" applyFont="1" applyFill="1" applyBorder="1" applyAlignment="1">
      <alignment horizontal="left" vertical="center" wrapText="1"/>
    </xf>
    <xf numFmtId="0" fontId="4" fillId="0" borderId="140" xfId="7" applyFont="1" applyFill="1" applyBorder="1" applyAlignment="1">
      <alignment horizontal="center" vertical="center" wrapText="1"/>
    </xf>
    <xf numFmtId="0" fontId="4" fillId="0" borderId="137" xfId="7" applyFont="1" applyFill="1" applyBorder="1" applyAlignment="1">
      <alignment horizontal="center" vertical="center" wrapText="1"/>
    </xf>
    <xf numFmtId="0" fontId="4" fillId="0" borderId="140" xfId="7" applyFont="1" applyFill="1" applyBorder="1" applyAlignment="1">
      <alignment horizontal="left" vertical="center"/>
    </xf>
    <xf numFmtId="0" fontId="4" fillId="0" borderId="137" xfId="7" applyFont="1" applyFill="1" applyBorder="1" applyAlignment="1">
      <alignment horizontal="left" vertical="center"/>
    </xf>
    <xf numFmtId="0" fontId="4" fillId="0" borderId="25" xfId="7" applyFont="1" applyFill="1" applyBorder="1" applyAlignment="1">
      <alignment horizontal="left" vertical="center" wrapText="1"/>
    </xf>
    <xf numFmtId="0" fontId="8" fillId="0" borderId="0" xfId="7" applyFont="1" applyFill="1" applyBorder="1" applyAlignment="1">
      <alignment horizontal="center" vertical="center"/>
    </xf>
    <xf numFmtId="0" fontId="4" fillId="0" borderId="69" xfId="7" applyFont="1" applyFill="1" applyBorder="1" applyAlignment="1">
      <alignment horizontal="center" vertical="center"/>
    </xf>
    <xf numFmtId="0" fontId="4" fillId="0" borderId="28" xfId="7" applyFont="1" applyFill="1" applyBorder="1" applyAlignment="1">
      <alignment horizontal="center" vertical="center"/>
    </xf>
    <xf numFmtId="0" fontId="4" fillId="0" borderId="16" xfId="7" applyFont="1" applyFill="1" applyBorder="1" applyAlignment="1">
      <alignment horizontal="center" vertical="center"/>
    </xf>
    <xf numFmtId="0" fontId="31" fillId="3" borderId="0" xfId="2" applyFont="1" applyFill="1" applyAlignment="1">
      <alignment horizontal="center"/>
    </xf>
    <xf numFmtId="0" fontId="30" fillId="3" borderId="0" xfId="2" applyFont="1" applyFill="1" applyAlignment="1">
      <alignment horizontal="left"/>
    </xf>
  </cellXfs>
  <cellStyles count="8">
    <cellStyle name="ハイパーリンク" xfId="3" builtinId="8"/>
    <cellStyle name="桁区切り" xfId="1" builtinId="6"/>
    <cellStyle name="標準" xfId="0" builtinId="0"/>
    <cellStyle name="標準 2" xfId="4"/>
    <cellStyle name="標準 2 2" xfId="7"/>
    <cellStyle name="標準 2 3" xfId="2"/>
    <cellStyle name="標準 3" xfId="5"/>
    <cellStyle name="標準 4" xf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447675</xdr:rowOff>
        </xdr:from>
        <xdr:to>
          <xdr:col>6</xdr:col>
          <xdr:colOff>0</xdr:colOff>
          <xdr:row>7</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0</xdr:colOff>
          <xdr:row>9</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66675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6</xdr:col>
          <xdr:colOff>0</xdr:colOff>
          <xdr:row>11</xdr:row>
          <xdr:rowOff>104775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66675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0</xdr:colOff>
          <xdr:row>13</xdr:row>
          <xdr:rowOff>76200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0</xdr:colOff>
          <xdr:row>15</xdr:row>
          <xdr:rowOff>76200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47625</xdr:rowOff>
        </xdr:from>
        <xdr:to>
          <xdr:col>6</xdr:col>
          <xdr:colOff>0</xdr:colOff>
          <xdr:row>16</xdr:row>
          <xdr:rowOff>400050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28575</xdr:rowOff>
        </xdr:from>
        <xdr:to>
          <xdr:col>6</xdr:col>
          <xdr:colOff>0</xdr:colOff>
          <xdr:row>17</xdr:row>
          <xdr:rowOff>276225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0</xdr:colOff>
          <xdr:row>18</xdr:row>
          <xdr:rowOff>447675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238126</xdr:rowOff>
        </xdr:from>
        <xdr:to>
          <xdr:col>4</xdr:col>
          <xdr:colOff>0</xdr:colOff>
          <xdr:row>17</xdr:row>
          <xdr:rowOff>180975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9525</xdr:rowOff>
        </xdr:from>
        <xdr:to>
          <xdr:col>5</xdr:col>
          <xdr:colOff>238125</xdr:colOff>
          <xdr:row>20</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28575</xdr:rowOff>
        </xdr:from>
        <xdr:to>
          <xdr:col>6</xdr:col>
          <xdr:colOff>0</xdr:colOff>
          <xdr:row>20</xdr:row>
          <xdr:rowOff>276225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180975</xdr:rowOff>
        </xdr:from>
        <xdr:to>
          <xdr:col>3</xdr:col>
          <xdr:colOff>238125</xdr:colOff>
          <xdr:row>20</xdr:row>
          <xdr:rowOff>85725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20&#20171;&#35703;&#20445;&#38522;&#65319;/31&#12288;&#32207;&#21512;&#20107;&#26989;%20&#9675;/1&#12288;&#25351;&#23450;/2&#12288;&#27096;&#24335;&#31561;/&#20107;&#26989;&#25152;&#25351;&#23450;&#38306;&#20418;&#26360;&#39006;/&#22269;&#21442;&#32771;&#27096;&#24335;/3.&#21442;&#32771;&#27096;&#24335;/3-3_&#21442;&#32771;&#27096;&#24335;1-1%20&#21220;&#21209;&#34920;&#12288;&#35370;&#21839;&#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sheetData sheetId="1" refreshError="1"/>
      <sheetData sheetId="2" refreshError="1"/>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abSelected="1" view="pageBreakPreview" zoomScaleNormal="100" zoomScaleSheetLayoutView="100" workbookViewId="0">
      <selection activeCell="B1" sqref="B1"/>
    </sheetView>
  </sheetViews>
  <sheetFormatPr defaultColWidth="7" defaultRowHeight="19.5" x14ac:dyDescent="0.4"/>
  <cols>
    <col min="1" max="1" width="4.5" style="294" customWidth="1"/>
    <col min="2" max="2" width="21.875" style="293" customWidth="1"/>
    <col min="3" max="3" width="9.875" style="293" customWidth="1"/>
    <col min="4" max="4" width="3.25" style="294" customWidth="1"/>
    <col min="5" max="5" width="9.75" style="294" customWidth="1"/>
    <col min="6" max="6" width="3.25" style="294" customWidth="1"/>
    <col min="7" max="7" width="9.625" style="294" customWidth="1"/>
    <col min="8" max="8" width="14.125" style="294" customWidth="1"/>
    <col min="9" max="9" width="1.375" style="294" customWidth="1"/>
    <col min="10" max="16384" width="7" style="294"/>
  </cols>
  <sheetData>
    <row r="1" spans="1:8" ht="22.5" customHeight="1" x14ac:dyDescent="0.4">
      <c r="A1" s="292" t="s">
        <v>214</v>
      </c>
    </row>
    <row r="2" spans="1:8" ht="22.5" customHeight="1" x14ac:dyDescent="0.4">
      <c r="A2" s="292" t="s">
        <v>215</v>
      </c>
    </row>
    <row r="4" spans="1:8" x14ac:dyDescent="0.4">
      <c r="A4" s="294" t="s">
        <v>216</v>
      </c>
    </row>
    <row r="6" spans="1:8" ht="39" customHeight="1" x14ac:dyDescent="0.4">
      <c r="A6" s="295"/>
      <c r="B6" s="296" t="s">
        <v>217</v>
      </c>
      <c r="C6" s="296" t="s">
        <v>218</v>
      </c>
      <c r="D6" s="505" t="s">
        <v>219</v>
      </c>
      <c r="E6" s="506"/>
      <c r="F6" s="505" t="s">
        <v>220</v>
      </c>
      <c r="G6" s="506"/>
      <c r="H6" s="296" t="s">
        <v>221</v>
      </c>
    </row>
    <row r="7" spans="1:8" ht="20.100000000000001" customHeight="1" x14ac:dyDescent="0.4">
      <c r="A7" s="495">
        <v>1</v>
      </c>
      <c r="B7" s="497" t="s">
        <v>222</v>
      </c>
      <c r="C7" s="495"/>
      <c r="D7" s="500"/>
      <c r="E7" s="502" t="s">
        <v>223</v>
      </c>
      <c r="F7" s="297"/>
      <c r="G7" s="298" t="s">
        <v>223</v>
      </c>
      <c r="H7" s="504"/>
    </row>
    <row r="8" spans="1:8" ht="20.100000000000001" customHeight="1" x14ac:dyDescent="0.4">
      <c r="A8" s="496"/>
      <c r="B8" s="498"/>
      <c r="C8" s="496"/>
      <c r="D8" s="501"/>
      <c r="E8" s="503"/>
      <c r="F8" s="299"/>
      <c r="G8" s="300" t="s">
        <v>224</v>
      </c>
      <c r="H8" s="504"/>
    </row>
    <row r="9" spans="1:8" ht="20.100000000000001" customHeight="1" x14ac:dyDescent="0.4">
      <c r="A9" s="495">
        <v>2</v>
      </c>
      <c r="B9" s="497" t="s">
        <v>225</v>
      </c>
      <c r="C9" s="495" t="s">
        <v>226</v>
      </c>
      <c r="D9" s="500"/>
      <c r="E9" s="502" t="s">
        <v>223</v>
      </c>
      <c r="F9" s="297"/>
      <c r="G9" s="298" t="s">
        <v>223</v>
      </c>
      <c r="H9" s="504"/>
    </row>
    <row r="10" spans="1:8" ht="20.100000000000001" customHeight="1" x14ac:dyDescent="0.4">
      <c r="A10" s="496"/>
      <c r="B10" s="498"/>
      <c r="C10" s="496"/>
      <c r="D10" s="501"/>
      <c r="E10" s="503"/>
      <c r="F10" s="299"/>
      <c r="G10" s="300" t="s">
        <v>224</v>
      </c>
      <c r="H10" s="504"/>
    </row>
    <row r="11" spans="1:8" ht="20.100000000000001" customHeight="1" x14ac:dyDescent="0.4">
      <c r="A11" s="495">
        <v>3</v>
      </c>
      <c r="B11" s="497" t="s">
        <v>227</v>
      </c>
      <c r="C11" s="495" t="s">
        <v>228</v>
      </c>
      <c r="D11" s="500"/>
      <c r="E11" s="502" t="s">
        <v>223</v>
      </c>
      <c r="F11" s="297"/>
      <c r="G11" s="298" t="s">
        <v>223</v>
      </c>
      <c r="H11" s="504"/>
    </row>
    <row r="12" spans="1:8" ht="20.100000000000001" customHeight="1" x14ac:dyDescent="0.4">
      <c r="A12" s="496"/>
      <c r="B12" s="498"/>
      <c r="C12" s="496"/>
      <c r="D12" s="501"/>
      <c r="E12" s="503"/>
      <c r="F12" s="299"/>
      <c r="G12" s="300" t="s">
        <v>224</v>
      </c>
      <c r="H12" s="504"/>
    </row>
    <row r="13" spans="1:8" ht="20.100000000000001" customHeight="1" x14ac:dyDescent="0.4">
      <c r="A13" s="495">
        <v>4</v>
      </c>
      <c r="B13" s="497" t="s">
        <v>229</v>
      </c>
      <c r="C13" s="495" t="s">
        <v>230</v>
      </c>
      <c r="D13" s="500"/>
      <c r="E13" s="502" t="s">
        <v>223</v>
      </c>
      <c r="F13" s="297"/>
      <c r="G13" s="298" t="s">
        <v>223</v>
      </c>
      <c r="H13" s="504"/>
    </row>
    <row r="14" spans="1:8" ht="20.100000000000001" customHeight="1" x14ac:dyDescent="0.4">
      <c r="A14" s="496"/>
      <c r="B14" s="498"/>
      <c r="C14" s="496"/>
      <c r="D14" s="501"/>
      <c r="E14" s="503"/>
      <c r="F14" s="299"/>
      <c r="G14" s="300" t="s">
        <v>224</v>
      </c>
      <c r="H14" s="504"/>
    </row>
    <row r="15" spans="1:8" ht="20.100000000000001" customHeight="1" x14ac:dyDescent="0.4">
      <c r="A15" s="495">
        <v>5</v>
      </c>
      <c r="B15" s="497" t="s">
        <v>231</v>
      </c>
      <c r="C15" s="495"/>
      <c r="D15" s="500"/>
      <c r="E15" s="502" t="s">
        <v>223</v>
      </c>
      <c r="F15" s="297"/>
      <c r="G15" s="298" t="s">
        <v>223</v>
      </c>
      <c r="H15" s="504"/>
    </row>
    <row r="16" spans="1:8" ht="20.100000000000001" customHeight="1" x14ac:dyDescent="0.4">
      <c r="A16" s="496"/>
      <c r="B16" s="498"/>
      <c r="C16" s="496"/>
      <c r="D16" s="501"/>
      <c r="E16" s="503"/>
      <c r="F16" s="299"/>
      <c r="G16" s="300" t="s">
        <v>224</v>
      </c>
      <c r="H16" s="504"/>
    </row>
    <row r="17" spans="1:8" ht="35.25" customHeight="1" x14ac:dyDescent="0.4">
      <c r="A17" s="495">
        <v>6</v>
      </c>
      <c r="B17" s="497" t="s">
        <v>232</v>
      </c>
      <c r="C17" s="495" t="s">
        <v>233</v>
      </c>
      <c r="D17" s="500"/>
      <c r="E17" s="502" t="s">
        <v>223</v>
      </c>
      <c r="F17" s="297"/>
      <c r="G17" s="298" t="s">
        <v>223</v>
      </c>
      <c r="H17" s="504"/>
    </row>
    <row r="18" spans="1:8" ht="35.25" customHeight="1" x14ac:dyDescent="0.4">
      <c r="A18" s="496"/>
      <c r="B18" s="498"/>
      <c r="C18" s="496"/>
      <c r="D18" s="501"/>
      <c r="E18" s="503"/>
      <c r="F18" s="299"/>
      <c r="G18" s="300" t="s">
        <v>224</v>
      </c>
      <c r="H18" s="504"/>
    </row>
    <row r="19" spans="1:8" ht="40.35" customHeight="1" x14ac:dyDescent="0.4">
      <c r="A19" s="296">
        <v>7</v>
      </c>
      <c r="B19" s="301" t="s">
        <v>234</v>
      </c>
      <c r="C19" s="302" t="s">
        <v>235</v>
      </c>
      <c r="D19" s="303"/>
      <c r="E19" s="304" t="s">
        <v>223</v>
      </c>
      <c r="F19" s="303"/>
      <c r="G19" s="304" t="s">
        <v>223</v>
      </c>
      <c r="H19" s="295"/>
    </row>
    <row r="20" spans="1:8" ht="27.75" customHeight="1" x14ac:dyDescent="0.4">
      <c r="A20" s="495">
        <v>8</v>
      </c>
      <c r="B20" s="497" t="s">
        <v>236</v>
      </c>
      <c r="C20" s="499" t="s">
        <v>237</v>
      </c>
      <c r="D20" s="500"/>
      <c r="E20" s="502" t="s">
        <v>223</v>
      </c>
      <c r="F20" s="297"/>
      <c r="G20" s="298" t="s">
        <v>223</v>
      </c>
      <c r="H20" s="504"/>
    </row>
    <row r="21" spans="1:8" ht="27.75" customHeight="1" x14ac:dyDescent="0.4">
      <c r="A21" s="496"/>
      <c r="B21" s="498"/>
      <c r="C21" s="496"/>
      <c r="D21" s="501"/>
      <c r="E21" s="503"/>
      <c r="F21" s="299"/>
      <c r="G21" s="300" t="s">
        <v>224</v>
      </c>
      <c r="H21" s="504"/>
    </row>
    <row r="22" spans="1:8" ht="18.75" x14ac:dyDescent="0.4">
      <c r="A22" s="305"/>
      <c r="B22" s="305"/>
      <c r="C22" s="305"/>
      <c r="D22" s="306"/>
      <c r="E22" s="307"/>
      <c r="F22" s="306"/>
      <c r="G22" s="307"/>
      <c r="H22" s="305"/>
    </row>
    <row r="23" spans="1:8" ht="18.75" x14ac:dyDescent="0.4">
      <c r="A23" s="306" t="s">
        <v>238</v>
      </c>
      <c r="B23" s="305" t="s">
        <v>239</v>
      </c>
      <c r="C23" s="305"/>
      <c r="D23" s="306"/>
      <c r="E23" s="307"/>
      <c r="F23" s="306"/>
      <c r="G23" s="307"/>
      <c r="H23" s="305"/>
    </row>
    <row r="24" spans="1:8" s="1052" customFormat="1" ht="18.75" x14ac:dyDescent="0.4">
      <c r="A24" s="1051" t="s">
        <v>240</v>
      </c>
      <c r="B24" s="489" t="s">
        <v>241</v>
      </c>
      <c r="C24" s="489"/>
      <c r="D24" s="489"/>
      <c r="E24" s="489"/>
      <c r="F24" s="489"/>
      <c r="G24" s="489"/>
      <c r="H24" s="489"/>
    </row>
    <row r="25" spans="1:8" ht="65.25" customHeight="1" x14ac:dyDescent="0.4">
      <c r="A25" s="306"/>
      <c r="B25" s="489"/>
      <c r="C25" s="489"/>
      <c r="D25" s="489"/>
      <c r="E25" s="489"/>
      <c r="F25" s="489"/>
      <c r="G25" s="489"/>
      <c r="H25" s="489"/>
    </row>
    <row r="26" spans="1:8" ht="18.75" x14ac:dyDescent="0.4">
      <c r="A26" s="306"/>
      <c r="B26" s="305"/>
      <c r="C26" s="305"/>
      <c r="D26" s="306"/>
      <c r="E26" s="307"/>
      <c r="F26" s="306"/>
      <c r="G26" s="307"/>
      <c r="H26" s="305"/>
    </row>
    <row r="27" spans="1:8" x14ac:dyDescent="0.4">
      <c r="C27" s="294"/>
      <c r="D27" s="305" t="s">
        <v>242</v>
      </c>
      <c r="E27" s="305"/>
      <c r="F27" s="305"/>
      <c r="G27" s="305"/>
      <c r="H27" s="305"/>
    </row>
    <row r="28" spans="1:8" ht="28.35" customHeight="1" x14ac:dyDescent="0.4">
      <c r="C28" s="294"/>
      <c r="D28" s="490" t="s">
        <v>243</v>
      </c>
      <c r="E28" s="490"/>
      <c r="F28" s="491"/>
      <c r="G28" s="492"/>
      <c r="H28" s="493"/>
    </row>
    <row r="29" spans="1:8" ht="28.35" customHeight="1" x14ac:dyDescent="0.4">
      <c r="C29" s="294"/>
      <c r="D29" s="490" t="s">
        <v>244</v>
      </c>
      <c r="E29" s="490"/>
      <c r="F29" s="491"/>
      <c r="G29" s="492"/>
      <c r="H29" s="493"/>
    </row>
    <row r="30" spans="1:8" ht="28.35" customHeight="1" x14ac:dyDescent="0.4">
      <c r="C30" s="294"/>
      <c r="D30" s="490" t="s">
        <v>245</v>
      </c>
      <c r="E30" s="490"/>
      <c r="F30" s="494"/>
      <c r="G30" s="487"/>
      <c r="H30" s="488"/>
    </row>
    <row r="31" spans="1:8" ht="28.35" customHeight="1" x14ac:dyDescent="0.4">
      <c r="B31" s="293" t="s">
        <v>246</v>
      </c>
      <c r="C31" s="294"/>
      <c r="D31" s="485" t="s">
        <v>247</v>
      </c>
      <c r="E31" s="485"/>
      <c r="F31" s="486"/>
      <c r="G31" s="487"/>
      <c r="H31" s="488"/>
    </row>
  </sheetData>
  <mergeCells count="53">
    <mergeCell ref="D6:E6"/>
    <mergeCell ref="F6:G6"/>
    <mergeCell ref="A7:A8"/>
    <mergeCell ref="B7:B8"/>
    <mergeCell ref="C7:C8"/>
    <mergeCell ref="D7:D8"/>
    <mergeCell ref="E7:E8"/>
    <mergeCell ref="H11:H12"/>
    <mergeCell ref="H7:H8"/>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20:H21"/>
    <mergeCell ref="A17:A18"/>
    <mergeCell ref="B17:B18"/>
    <mergeCell ref="C17:C18"/>
    <mergeCell ref="D17:D18"/>
    <mergeCell ref="E17:E18"/>
    <mergeCell ref="H17:H18"/>
    <mergeCell ref="A20:A21"/>
    <mergeCell ref="B20:B21"/>
    <mergeCell ref="C20:C21"/>
    <mergeCell ref="D20:D21"/>
    <mergeCell ref="E20:E21"/>
    <mergeCell ref="D31:E31"/>
    <mergeCell ref="F31:H31"/>
    <mergeCell ref="B24:H25"/>
    <mergeCell ref="D28:E28"/>
    <mergeCell ref="F28:H28"/>
    <mergeCell ref="D29:E29"/>
    <mergeCell ref="F29:H29"/>
    <mergeCell ref="D30:E30"/>
    <mergeCell ref="F30:H30"/>
  </mergeCells>
  <phoneticPr fontId="2"/>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38100</xdr:colOff>
                    <xdr:row>5</xdr:row>
                    <xdr:rowOff>447675</xdr:rowOff>
                  </from>
                  <to>
                    <xdr:col>6</xdr:col>
                    <xdr:colOff>0</xdr:colOff>
                    <xdr:row>7</xdr:row>
                    <xdr:rowOff>66675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38100</xdr:colOff>
                    <xdr:row>7</xdr:row>
                    <xdr:rowOff>219075</xdr:rowOff>
                  </from>
                  <to>
                    <xdr:col>6</xdr:col>
                    <xdr:colOff>0</xdr:colOff>
                    <xdr:row>9</xdr:row>
                    <xdr:rowOff>76200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38100</xdr:colOff>
                    <xdr:row>8</xdr:row>
                    <xdr:rowOff>219075</xdr:rowOff>
                  </from>
                  <to>
                    <xdr:col>6</xdr:col>
                    <xdr:colOff>0</xdr:colOff>
                    <xdr:row>10</xdr:row>
                    <xdr:rowOff>66675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38100</xdr:colOff>
                    <xdr:row>9</xdr:row>
                    <xdr:rowOff>257175</xdr:rowOff>
                  </from>
                  <to>
                    <xdr:col>6</xdr:col>
                    <xdr:colOff>0</xdr:colOff>
                    <xdr:row>11</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38100</xdr:colOff>
                    <xdr:row>10</xdr:row>
                    <xdr:rowOff>219075</xdr:rowOff>
                  </from>
                  <to>
                    <xdr:col>6</xdr:col>
                    <xdr:colOff>0</xdr:colOff>
                    <xdr:row>12</xdr:row>
                    <xdr:rowOff>66675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38100</xdr:colOff>
                    <xdr:row>16</xdr:row>
                    <xdr:rowOff>47625</xdr:rowOff>
                  </from>
                  <to>
                    <xdr:col>6</xdr:col>
                    <xdr:colOff>0</xdr:colOff>
                    <xdr:row>16</xdr:row>
                    <xdr:rowOff>400050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38100</xdr:colOff>
                    <xdr:row>17</xdr:row>
                    <xdr:rowOff>28575</xdr:rowOff>
                  </from>
                  <to>
                    <xdr:col>6</xdr:col>
                    <xdr:colOff>0</xdr:colOff>
                    <xdr:row>17</xdr:row>
                    <xdr:rowOff>276225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38100</xdr:colOff>
                    <xdr:row>18</xdr:row>
                    <xdr:rowOff>76200</xdr:rowOff>
                  </from>
                  <to>
                    <xdr:col>6</xdr:col>
                    <xdr:colOff>0</xdr:colOff>
                    <xdr:row>18</xdr:row>
                    <xdr:rowOff>447675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38100</xdr:colOff>
                    <xdr:row>18</xdr:row>
                    <xdr:rowOff>104775</xdr:rowOff>
                  </from>
                  <to>
                    <xdr:col>4</xdr:col>
                    <xdr:colOff>28575</xdr:colOff>
                    <xdr:row>18</xdr:row>
                    <xdr:rowOff>447675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38100</xdr:colOff>
                    <xdr:row>16</xdr:row>
                    <xdr:rowOff>238125</xdr:rowOff>
                  </from>
                  <to>
                    <xdr:col>4</xdr:col>
                    <xdr:colOff>0</xdr:colOff>
                    <xdr:row>17</xdr:row>
                    <xdr:rowOff>180975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38100</xdr:colOff>
                    <xdr:row>12</xdr:row>
                    <xdr:rowOff>66675</xdr:rowOff>
                  </from>
                  <to>
                    <xdr:col>4</xdr:col>
                    <xdr:colOff>28575</xdr:colOff>
                    <xdr:row>13</xdr:row>
                    <xdr:rowOff>180975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38100</xdr:colOff>
                    <xdr:row>10</xdr:row>
                    <xdr:rowOff>66675</xdr:rowOff>
                  </from>
                  <to>
                    <xdr:col>4</xdr:col>
                    <xdr:colOff>28575</xdr:colOff>
                    <xdr:row>11</xdr:row>
                    <xdr:rowOff>180975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28575</xdr:colOff>
                    <xdr:row>19</xdr:row>
                    <xdr:rowOff>9525</xdr:rowOff>
                  </from>
                  <to>
                    <xdr:col>5</xdr:col>
                    <xdr:colOff>238125</xdr:colOff>
                    <xdr:row>20</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38100</xdr:colOff>
                    <xdr:row>20</xdr:row>
                    <xdr:rowOff>28575</xdr:rowOff>
                  </from>
                  <to>
                    <xdr:col>6</xdr:col>
                    <xdr:colOff>0</xdr:colOff>
                    <xdr:row>20</xdr:row>
                    <xdr:rowOff>276225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xdr:col>
                    <xdr:colOff>38100</xdr:colOff>
                    <xdr:row>19</xdr:row>
                    <xdr:rowOff>180975</xdr:rowOff>
                  </from>
                  <to>
                    <xdr:col>3</xdr:col>
                    <xdr:colOff>238125</xdr:colOff>
                    <xdr:row>20</xdr:row>
                    <xdr:rowOff>85725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view="pageBreakPreview" topLeftCell="A10" zoomScaleNormal="100" zoomScaleSheetLayoutView="100" workbookViewId="0">
      <selection activeCell="C8" sqref="C8:H8"/>
    </sheetView>
  </sheetViews>
  <sheetFormatPr defaultColWidth="6.625" defaultRowHeight="16.5" x14ac:dyDescent="0.4"/>
  <cols>
    <col min="1" max="20" width="4.375" style="333" customWidth="1"/>
    <col min="21" max="16384" width="6.625" style="333"/>
  </cols>
  <sheetData>
    <row r="1" spans="1:20" ht="17.649999999999999" customHeight="1" x14ac:dyDescent="0.4">
      <c r="A1" s="910" t="s">
        <v>268</v>
      </c>
      <c r="B1" s="910"/>
      <c r="C1" s="910"/>
      <c r="D1" s="910"/>
      <c r="E1" s="910"/>
      <c r="F1" s="910"/>
      <c r="G1" s="910"/>
      <c r="H1" s="910"/>
      <c r="I1" s="910"/>
      <c r="J1" s="910"/>
      <c r="K1" s="910"/>
      <c r="L1" s="910"/>
      <c r="M1" s="910"/>
      <c r="N1" s="910"/>
      <c r="O1" s="910"/>
      <c r="P1" s="910"/>
      <c r="Q1" s="910"/>
      <c r="R1" s="910"/>
      <c r="S1" s="910"/>
      <c r="T1" s="910"/>
    </row>
    <row r="2" spans="1:20" ht="19.149999999999999" customHeight="1" x14ac:dyDescent="0.4">
      <c r="A2" s="911" t="s">
        <v>269</v>
      </c>
      <c r="B2" s="911"/>
      <c r="C2" s="911"/>
      <c r="D2" s="911"/>
      <c r="E2" s="911"/>
      <c r="F2" s="911"/>
      <c r="G2" s="911"/>
      <c r="H2" s="911"/>
      <c r="I2" s="911"/>
      <c r="J2" s="911"/>
      <c r="K2" s="911"/>
      <c r="L2" s="911"/>
      <c r="M2" s="911"/>
      <c r="N2" s="911"/>
      <c r="O2" s="911"/>
      <c r="P2" s="911"/>
      <c r="Q2" s="911"/>
      <c r="R2" s="911"/>
      <c r="S2" s="911"/>
      <c r="T2" s="911"/>
    </row>
    <row r="3" spans="1:20" ht="16.899999999999999" customHeight="1" x14ac:dyDescent="0.4">
      <c r="A3" s="334"/>
      <c r="B3" s="334"/>
      <c r="C3" s="334"/>
      <c r="D3" s="334"/>
      <c r="E3" s="334"/>
      <c r="F3" s="334"/>
      <c r="G3" s="334"/>
      <c r="H3" s="334"/>
      <c r="I3" s="334"/>
      <c r="J3" s="335" t="s">
        <v>270</v>
      </c>
      <c r="K3" s="912"/>
      <c r="L3" s="912"/>
      <c r="M3" s="912"/>
      <c r="N3" s="912"/>
      <c r="O3" s="912"/>
      <c r="P3" s="912"/>
      <c r="Q3" s="912"/>
      <c r="R3" s="912"/>
      <c r="S3" s="912"/>
      <c r="T3" s="334" t="s">
        <v>271</v>
      </c>
    </row>
    <row r="4" spans="1:20" ht="16.899999999999999" customHeight="1" x14ac:dyDescent="0.4">
      <c r="A4" s="334"/>
      <c r="B4" s="334"/>
      <c r="C4" s="334"/>
      <c r="D4" s="334"/>
      <c r="E4" s="334"/>
      <c r="F4" s="334"/>
      <c r="G4" s="334"/>
      <c r="H4" s="334"/>
      <c r="I4" s="334"/>
      <c r="J4" s="335" t="s">
        <v>272</v>
      </c>
      <c r="K4" s="912"/>
      <c r="L4" s="912"/>
      <c r="M4" s="912"/>
      <c r="N4" s="912"/>
      <c r="O4" s="912"/>
      <c r="P4" s="912"/>
      <c r="Q4" s="912"/>
      <c r="R4" s="912"/>
      <c r="S4" s="912"/>
      <c r="T4" s="334" t="s">
        <v>271</v>
      </c>
    </row>
    <row r="5" spans="1:20" ht="16.899999999999999" customHeight="1" thickBot="1" x14ac:dyDescent="0.45">
      <c r="A5" s="334"/>
      <c r="B5" s="334"/>
      <c r="C5" s="334"/>
      <c r="D5" s="334"/>
      <c r="E5" s="334"/>
      <c r="F5" s="334"/>
      <c r="G5" s="334"/>
      <c r="H5" s="334"/>
      <c r="I5" s="334"/>
      <c r="J5" s="334"/>
      <c r="K5" s="334"/>
      <c r="L5" s="334"/>
      <c r="M5" s="334"/>
      <c r="N5" s="334"/>
      <c r="O5" s="334"/>
      <c r="P5" s="334"/>
      <c r="Q5" s="334"/>
      <c r="R5" s="334"/>
      <c r="S5" s="334"/>
      <c r="T5" s="334"/>
    </row>
    <row r="6" spans="1:20" ht="33.75" customHeight="1" x14ac:dyDescent="0.4">
      <c r="A6" s="913" t="s">
        <v>273</v>
      </c>
      <c r="B6" s="914"/>
      <c r="C6" s="915" t="s">
        <v>274</v>
      </c>
      <c r="D6" s="915"/>
      <c r="E6" s="915"/>
      <c r="F6" s="915"/>
      <c r="G6" s="915"/>
      <c r="H6" s="915"/>
      <c r="I6" s="915" t="s">
        <v>275</v>
      </c>
      <c r="J6" s="915"/>
      <c r="K6" s="915"/>
      <c r="L6" s="915"/>
      <c r="M6" s="915"/>
      <c r="N6" s="915"/>
      <c r="O6" s="915"/>
      <c r="P6" s="915"/>
      <c r="Q6" s="915"/>
      <c r="R6" s="915"/>
      <c r="S6" s="915"/>
      <c r="T6" s="916"/>
    </row>
    <row r="7" spans="1:20" s="334" customFormat="1" ht="34.5" customHeight="1" x14ac:dyDescent="0.4">
      <c r="A7" s="898"/>
      <c r="B7" s="899"/>
      <c r="C7" s="900" t="s">
        <v>276</v>
      </c>
      <c r="D7" s="901"/>
      <c r="E7" s="901"/>
      <c r="F7" s="901"/>
      <c r="G7" s="901"/>
      <c r="H7" s="902"/>
      <c r="I7" s="900"/>
      <c r="J7" s="901"/>
      <c r="K7" s="901"/>
      <c r="L7" s="901"/>
      <c r="M7" s="901"/>
      <c r="N7" s="901"/>
      <c r="O7" s="901"/>
      <c r="P7" s="901"/>
      <c r="Q7" s="901"/>
      <c r="R7" s="901"/>
      <c r="S7" s="901"/>
      <c r="T7" s="903"/>
    </row>
    <row r="8" spans="1:20" s="334" customFormat="1" ht="24.75" customHeight="1" x14ac:dyDescent="0.4">
      <c r="A8" s="898"/>
      <c r="B8" s="899"/>
      <c r="C8" s="900"/>
      <c r="D8" s="901"/>
      <c r="E8" s="901"/>
      <c r="F8" s="901"/>
      <c r="G8" s="901"/>
      <c r="H8" s="902"/>
      <c r="I8" s="900"/>
      <c r="J8" s="901"/>
      <c r="K8" s="901"/>
      <c r="L8" s="901"/>
      <c r="M8" s="901"/>
      <c r="N8" s="901"/>
      <c r="O8" s="901"/>
      <c r="P8" s="901"/>
      <c r="Q8" s="901"/>
      <c r="R8" s="901"/>
      <c r="S8" s="901"/>
      <c r="T8" s="903"/>
    </row>
    <row r="9" spans="1:20" s="334" customFormat="1" ht="24.75" customHeight="1" x14ac:dyDescent="0.4">
      <c r="A9" s="898"/>
      <c r="B9" s="899"/>
      <c r="C9" s="900"/>
      <c r="D9" s="901"/>
      <c r="E9" s="901"/>
      <c r="F9" s="901"/>
      <c r="G9" s="901"/>
      <c r="H9" s="902"/>
      <c r="I9" s="900"/>
      <c r="J9" s="901"/>
      <c r="K9" s="901"/>
      <c r="L9" s="901"/>
      <c r="M9" s="901"/>
      <c r="N9" s="901"/>
      <c r="O9" s="901"/>
      <c r="P9" s="901"/>
      <c r="Q9" s="901"/>
      <c r="R9" s="901"/>
      <c r="S9" s="901"/>
      <c r="T9" s="903"/>
    </row>
    <row r="10" spans="1:20" s="334" customFormat="1" ht="24.75" customHeight="1" x14ac:dyDescent="0.4">
      <c r="A10" s="898"/>
      <c r="B10" s="899"/>
      <c r="C10" s="900"/>
      <c r="D10" s="901"/>
      <c r="E10" s="901"/>
      <c r="F10" s="901"/>
      <c r="G10" s="901"/>
      <c r="H10" s="902"/>
      <c r="I10" s="900"/>
      <c r="J10" s="901"/>
      <c r="K10" s="901"/>
      <c r="L10" s="901"/>
      <c r="M10" s="901"/>
      <c r="N10" s="901"/>
      <c r="O10" s="901"/>
      <c r="P10" s="901"/>
      <c r="Q10" s="901"/>
      <c r="R10" s="901"/>
      <c r="S10" s="901"/>
      <c r="T10" s="903"/>
    </row>
    <row r="11" spans="1:20" s="334" customFormat="1" ht="24.75" customHeight="1" x14ac:dyDescent="0.4">
      <c r="A11" s="898"/>
      <c r="B11" s="899"/>
      <c r="C11" s="900"/>
      <c r="D11" s="901"/>
      <c r="E11" s="901"/>
      <c r="F11" s="901"/>
      <c r="G11" s="901"/>
      <c r="H11" s="902"/>
      <c r="I11" s="900"/>
      <c r="J11" s="901"/>
      <c r="K11" s="901"/>
      <c r="L11" s="901"/>
      <c r="M11" s="901"/>
      <c r="N11" s="901"/>
      <c r="O11" s="901"/>
      <c r="P11" s="901"/>
      <c r="Q11" s="901"/>
      <c r="R11" s="901"/>
      <c r="S11" s="901"/>
      <c r="T11" s="903"/>
    </row>
    <row r="12" spans="1:20" s="334" customFormat="1" ht="24.75" customHeight="1" x14ac:dyDescent="0.4">
      <c r="A12" s="898"/>
      <c r="B12" s="899"/>
      <c r="C12" s="900"/>
      <c r="D12" s="901"/>
      <c r="E12" s="901"/>
      <c r="F12" s="901"/>
      <c r="G12" s="901"/>
      <c r="H12" s="902"/>
      <c r="I12" s="900"/>
      <c r="J12" s="901"/>
      <c r="K12" s="901"/>
      <c r="L12" s="901"/>
      <c r="M12" s="901"/>
      <c r="N12" s="901"/>
      <c r="O12" s="901"/>
      <c r="P12" s="901"/>
      <c r="Q12" s="901"/>
      <c r="R12" s="901"/>
      <c r="S12" s="901"/>
      <c r="T12" s="903"/>
    </row>
    <row r="13" spans="1:20" s="334" customFormat="1" ht="24.75" customHeight="1" x14ac:dyDescent="0.4">
      <c r="A13" s="898"/>
      <c r="B13" s="899"/>
      <c r="C13" s="900"/>
      <c r="D13" s="901"/>
      <c r="E13" s="901"/>
      <c r="F13" s="901"/>
      <c r="G13" s="901"/>
      <c r="H13" s="902"/>
      <c r="I13" s="900"/>
      <c r="J13" s="901"/>
      <c r="K13" s="901"/>
      <c r="L13" s="901"/>
      <c r="M13" s="901"/>
      <c r="N13" s="901"/>
      <c r="O13" s="901"/>
      <c r="P13" s="901"/>
      <c r="Q13" s="901"/>
      <c r="R13" s="901"/>
      <c r="S13" s="901"/>
      <c r="T13" s="903"/>
    </row>
    <row r="14" spans="1:20" s="334" customFormat="1" ht="24.75" customHeight="1" x14ac:dyDescent="0.4">
      <c r="A14" s="898"/>
      <c r="B14" s="899"/>
      <c r="C14" s="900"/>
      <c r="D14" s="901"/>
      <c r="E14" s="901"/>
      <c r="F14" s="901"/>
      <c r="G14" s="901"/>
      <c r="H14" s="902"/>
      <c r="I14" s="900"/>
      <c r="J14" s="901"/>
      <c r="K14" s="901"/>
      <c r="L14" s="901"/>
      <c r="M14" s="901"/>
      <c r="N14" s="901"/>
      <c r="O14" s="901"/>
      <c r="P14" s="901"/>
      <c r="Q14" s="901"/>
      <c r="R14" s="901"/>
      <c r="S14" s="901"/>
      <c r="T14" s="903"/>
    </row>
    <row r="15" spans="1:20" s="334" customFormat="1" ht="24.75" customHeight="1" x14ac:dyDescent="0.4">
      <c r="A15" s="898"/>
      <c r="B15" s="899"/>
      <c r="C15" s="900"/>
      <c r="D15" s="901"/>
      <c r="E15" s="901"/>
      <c r="F15" s="901"/>
      <c r="G15" s="901"/>
      <c r="H15" s="902"/>
      <c r="I15" s="900"/>
      <c r="J15" s="901"/>
      <c r="K15" s="901"/>
      <c r="L15" s="901"/>
      <c r="M15" s="901"/>
      <c r="N15" s="901"/>
      <c r="O15" s="901"/>
      <c r="P15" s="901"/>
      <c r="Q15" s="901"/>
      <c r="R15" s="901"/>
      <c r="S15" s="901"/>
      <c r="T15" s="903"/>
    </row>
    <row r="16" spans="1:20" s="334" customFormat="1" ht="24.75" customHeight="1" x14ac:dyDescent="0.4">
      <c r="A16" s="898"/>
      <c r="B16" s="899"/>
      <c r="C16" s="900"/>
      <c r="D16" s="901"/>
      <c r="E16" s="901"/>
      <c r="F16" s="901"/>
      <c r="G16" s="901"/>
      <c r="H16" s="902"/>
      <c r="I16" s="900"/>
      <c r="J16" s="901"/>
      <c r="K16" s="901"/>
      <c r="L16" s="901"/>
      <c r="M16" s="901"/>
      <c r="N16" s="901"/>
      <c r="O16" s="901"/>
      <c r="P16" s="901"/>
      <c r="Q16" s="901"/>
      <c r="R16" s="901"/>
      <c r="S16" s="901"/>
      <c r="T16" s="903"/>
    </row>
    <row r="17" spans="1:20" s="334" customFormat="1" ht="24.75" customHeight="1" x14ac:dyDescent="0.4">
      <c r="A17" s="898"/>
      <c r="B17" s="899"/>
      <c r="C17" s="900"/>
      <c r="D17" s="901"/>
      <c r="E17" s="901"/>
      <c r="F17" s="901"/>
      <c r="G17" s="901"/>
      <c r="H17" s="902"/>
      <c r="I17" s="900"/>
      <c r="J17" s="901"/>
      <c r="K17" s="901"/>
      <c r="L17" s="901"/>
      <c r="M17" s="901"/>
      <c r="N17" s="901"/>
      <c r="O17" s="901"/>
      <c r="P17" s="901"/>
      <c r="Q17" s="901"/>
      <c r="R17" s="901"/>
      <c r="S17" s="901"/>
      <c r="T17" s="903"/>
    </row>
    <row r="18" spans="1:20" s="334" customFormat="1" ht="24.75" customHeight="1" thickBot="1" x14ac:dyDescent="0.45">
      <c r="A18" s="904"/>
      <c r="B18" s="905"/>
      <c r="C18" s="906"/>
      <c r="D18" s="907"/>
      <c r="E18" s="907"/>
      <c r="F18" s="907"/>
      <c r="G18" s="907"/>
      <c r="H18" s="908"/>
      <c r="I18" s="906"/>
      <c r="J18" s="907"/>
      <c r="K18" s="907"/>
      <c r="L18" s="907"/>
      <c r="M18" s="907"/>
      <c r="N18" s="907"/>
      <c r="O18" s="907"/>
      <c r="P18" s="907"/>
      <c r="Q18" s="907"/>
      <c r="R18" s="907"/>
      <c r="S18" s="907"/>
      <c r="T18" s="909"/>
    </row>
    <row r="19" spans="1:20" ht="16.5" customHeight="1" x14ac:dyDescent="0.4">
      <c r="A19" s="334"/>
      <c r="B19" s="334"/>
      <c r="C19" s="334"/>
      <c r="D19" s="334"/>
      <c r="E19" s="334"/>
      <c r="F19" s="334"/>
      <c r="G19" s="334"/>
      <c r="H19" s="334"/>
      <c r="I19" s="334"/>
      <c r="J19" s="334"/>
      <c r="K19" s="334"/>
      <c r="L19" s="334"/>
      <c r="M19" s="334"/>
      <c r="N19" s="334"/>
      <c r="O19" s="334"/>
      <c r="P19" s="334"/>
      <c r="Q19" s="334"/>
      <c r="R19" s="334"/>
      <c r="S19" s="334"/>
      <c r="T19" s="334"/>
    </row>
    <row r="20" spans="1:20" ht="12.75" customHeight="1" x14ac:dyDescent="0.4">
      <c r="A20" s="896" t="s">
        <v>221</v>
      </c>
      <c r="B20" s="896"/>
      <c r="C20" s="897" t="s">
        <v>277</v>
      </c>
      <c r="D20" s="897"/>
      <c r="E20" s="897"/>
      <c r="F20" s="897"/>
      <c r="G20" s="897"/>
      <c r="H20" s="897"/>
      <c r="I20" s="897"/>
      <c r="J20" s="897"/>
      <c r="K20" s="897"/>
      <c r="L20" s="897"/>
      <c r="M20" s="897"/>
      <c r="N20" s="897"/>
      <c r="O20" s="897"/>
      <c r="P20" s="897"/>
      <c r="Q20" s="897"/>
      <c r="R20" s="897"/>
      <c r="S20" s="897"/>
      <c r="T20" s="897"/>
    </row>
    <row r="21" spans="1:20" x14ac:dyDescent="0.4">
      <c r="C21" s="897"/>
      <c r="D21" s="897"/>
      <c r="E21" s="897"/>
      <c r="F21" s="897"/>
      <c r="G21" s="897"/>
      <c r="H21" s="897"/>
      <c r="I21" s="897"/>
      <c r="J21" s="897"/>
      <c r="K21" s="897"/>
      <c r="L21" s="897"/>
      <c r="M21" s="897"/>
      <c r="N21" s="897"/>
      <c r="O21" s="897"/>
      <c r="P21" s="897"/>
      <c r="Q21" s="897"/>
      <c r="R21" s="897"/>
      <c r="S21" s="897"/>
      <c r="T21" s="897"/>
    </row>
    <row r="22" spans="1:20" x14ac:dyDescent="0.4">
      <c r="C22" s="897"/>
      <c r="D22" s="897"/>
      <c r="E22" s="897"/>
      <c r="F22" s="897"/>
      <c r="G22" s="897"/>
      <c r="H22" s="897"/>
      <c r="I22" s="897"/>
      <c r="J22" s="897"/>
      <c r="K22" s="897"/>
      <c r="L22" s="897"/>
      <c r="M22" s="897"/>
      <c r="N22" s="897"/>
      <c r="O22" s="897"/>
      <c r="P22" s="897"/>
      <c r="Q22" s="897"/>
      <c r="R22" s="897"/>
      <c r="S22" s="897"/>
      <c r="T22" s="897"/>
    </row>
    <row r="23" spans="1:20" ht="47.25" customHeight="1" x14ac:dyDescent="0.4">
      <c r="C23" s="897"/>
      <c r="D23" s="897"/>
      <c r="E23" s="897"/>
      <c r="F23" s="897"/>
      <c r="G23" s="897"/>
      <c r="H23" s="897"/>
      <c r="I23" s="897"/>
      <c r="J23" s="897"/>
      <c r="K23" s="897"/>
      <c r="L23" s="897"/>
      <c r="M23" s="897"/>
      <c r="N23" s="897"/>
      <c r="O23" s="897"/>
      <c r="P23" s="897"/>
      <c r="Q23" s="897"/>
      <c r="R23" s="897"/>
      <c r="S23" s="897"/>
      <c r="T23" s="89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view="pageBreakPreview" topLeftCell="A3" zoomScaleNormal="100" zoomScaleSheetLayoutView="100" workbookViewId="0">
      <selection activeCell="A10" sqref="A10:B10"/>
    </sheetView>
  </sheetViews>
  <sheetFormatPr defaultColWidth="6.625" defaultRowHeight="16.5" x14ac:dyDescent="0.4"/>
  <cols>
    <col min="1" max="1" width="23.125" style="333" customWidth="1"/>
    <col min="2" max="2" width="53.125" style="333" customWidth="1"/>
    <col min="3" max="3" width="2.25" style="333" customWidth="1"/>
    <col min="4" max="16384" width="6.625" style="333"/>
  </cols>
  <sheetData>
    <row r="1" spans="1:2" ht="16.899999999999999" customHeight="1" x14ac:dyDescent="0.4">
      <c r="A1" s="336" t="s">
        <v>278</v>
      </c>
    </row>
    <row r="2" spans="1:2" ht="32.450000000000003" customHeight="1" thickBot="1" x14ac:dyDescent="0.45">
      <c r="A2" s="923" t="s">
        <v>279</v>
      </c>
      <c r="B2" s="923"/>
    </row>
    <row r="3" spans="1:2" s="339" customFormat="1" ht="24.95" customHeight="1" x14ac:dyDescent="0.4">
      <c r="A3" s="337" t="s">
        <v>280</v>
      </c>
      <c r="B3" s="338"/>
    </row>
    <row r="4" spans="1:2" s="339" customFormat="1" ht="24.95" customHeight="1" thickBot="1" x14ac:dyDescent="0.45">
      <c r="A4" s="340" t="s">
        <v>281</v>
      </c>
      <c r="B4" s="341"/>
    </row>
    <row r="5" spans="1:2" s="339" customFormat="1" ht="20.100000000000001" customHeight="1" thickBot="1" x14ac:dyDescent="0.45">
      <c r="A5" s="342"/>
      <c r="B5" s="343"/>
    </row>
    <row r="6" spans="1:2" s="339" customFormat="1" ht="33.75" customHeight="1" x14ac:dyDescent="0.4">
      <c r="A6" s="924" t="s">
        <v>282</v>
      </c>
      <c r="B6" s="925"/>
    </row>
    <row r="7" spans="1:2" s="339" customFormat="1" ht="24.95" customHeight="1" x14ac:dyDescent="0.4">
      <c r="A7" s="926" t="s">
        <v>283</v>
      </c>
      <c r="B7" s="927"/>
    </row>
    <row r="8" spans="1:2" s="339" customFormat="1" ht="99.95" customHeight="1" x14ac:dyDescent="0.4">
      <c r="A8" s="928"/>
      <c r="B8" s="929"/>
    </row>
    <row r="9" spans="1:2" s="339" customFormat="1" ht="24.95" customHeight="1" x14ac:dyDescent="0.4">
      <c r="A9" s="917" t="s">
        <v>284</v>
      </c>
      <c r="B9" s="918"/>
    </row>
    <row r="10" spans="1:2" s="339" customFormat="1" ht="99.95" customHeight="1" x14ac:dyDescent="0.4">
      <c r="A10" s="919"/>
      <c r="B10" s="920"/>
    </row>
    <row r="11" spans="1:2" s="339" customFormat="1" ht="24.95" customHeight="1" x14ac:dyDescent="0.4">
      <c r="A11" s="917" t="s">
        <v>285</v>
      </c>
      <c r="B11" s="918"/>
    </row>
    <row r="12" spans="1:2" s="339" customFormat="1" ht="99.95" customHeight="1" x14ac:dyDescent="0.4">
      <c r="A12" s="919"/>
      <c r="B12" s="920"/>
    </row>
    <row r="13" spans="1:2" s="339" customFormat="1" ht="24.95" customHeight="1" x14ac:dyDescent="0.4">
      <c r="A13" s="917"/>
      <c r="B13" s="918"/>
    </row>
    <row r="14" spans="1:2" s="339" customFormat="1" ht="99.95" customHeight="1" thickBot="1" x14ac:dyDescent="0.45">
      <c r="A14" s="921"/>
      <c r="B14" s="922"/>
    </row>
    <row r="15" spans="1:2" s="339" customFormat="1" ht="18.75" x14ac:dyDescent="0.4">
      <c r="A15" s="344"/>
      <c r="B15" s="344"/>
    </row>
    <row r="16" spans="1:2" ht="16.899999999999999" customHeight="1" x14ac:dyDescent="0.4">
      <c r="A16" s="336" t="s">
        <v>286</v>
      </c>
    </row>
  </sheetData>
  <mergeCells count="10">
    <mergeCell ref="A11:B11"/>
    <mergeCell ref="A12:B12"/>
    <mergeCell ref="A13:B13"/>
    <mergeCell ref="A14:B14"/>
    <mergeCell ref="A2:B2"/>
    <mergeCell ref="A6:B6"/>
    <mergeCell ref="A7:B7"/>
    <mergeCell ref="A8:B8"/>
    <mergeCell ref="A9:B9"/>
    <mergeCell ref="A10:B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topLeftCell="A9" zoomScaleNormal="130" zoomScaleSheetLayoutView="100" workbookViewId="0">
      <selection activeCell="D13" sqref="D13"/>
    </sheetView>
  </sheetViews>
  <sheetFormatPr defaultColWidth="6.625" defaultRowHeight="17.25" x14ac:dyDescent="0.4"/>
  <cols>
    <col min="1" max="1" width="4.75" style="345" customWidth="1"/>
    <col min="2" max="3" width="11.125" style="345" customWidth="1"/>
    <col min="4" max="5" width="9.625" style="345" customWidth="1"/>
    <col min="6" max="6" width="13.375" style="345" customWidth="1"/>
    <col min="7" max="12" width="4" style="345" customWidth="1"/>
    <col min="13" max="16384" width="6.625" style="345"/>
  </cols>
  <sheetData>
    <row r="1" spans="1:12" x14ac:dyDescent="0.4">
      <c r="A1" s="945" t="s">
        <v>287</v>
      </c>
      <c r="B1" s="945"/>
      <c r="C1" s="945"/>
      <c r="D1" s="945"/>
      <c r="E1" s="945"/>
      <c r="F1" s="945"/>
      <c r="G1" s="945"/>
      <c r="H1" s="945"/>
      <c r="I1" s="945"/>
      <c r="J1" s="945"/>
      <c r="K1" s="945"/>
      <c r="L1" s="945"/>
    </row>
    <row r="3" spans="1:12" ht="16.899999999999999" customHeight="1" x14ac:dyDescent="0.4">
      <c r="A3" s="923" t="s">
        <v>288</v>
      </c>
      <c r="B3" s="923"/>
      <c r="C3" s="923"/>
      <c r="D3" s="923"/>
      <c r="E3" s="923"/>
      <c r="F3" s="923"/>
      <c r="G3" s="923"/>
      <c r="H3" s="923"/>
      <c r="I3" s="923"/>
      <c r="J3" s="923"/>
      <c r="K3" s="923"/>
      <c r="L3" s="923"/>
    </row>
    <row r="4" spans="1:12" ht="16.899999999999999" customHeight="1" x14ac:dyDescent="0.4">
      <c r="A4" s="346"/>
      <c r="B4" s="346"/>
      <c r="C4" s="346"/>
      <c r="D4" s="346"/>
      <c r="E4" s="346"/>
      <c r="F4" s="346"/>
      <c r="G4" s="346"/>
      <c r="H4" s="346"/>
      <c r="I4" s="346"/>
      <c r="J4" s="346"/>
      <c r="K4" s="346"/>
      <c r="L4" s="346"/>
    </row>
    <row r="5" spans="1:12" ht="24" customHeight="1" x14ac:dyDescent="0.4">
      <c r="A5" s="347"/>
      <c r="B5" s="347"/>
      <c r="C5" s="347"/>
      <c r="D5" s="347"/>
      <c r="E5" s="347"/>
      <c r="F5" s="946"/>
      <c r="G5" s="946"/>
      <c r="H5" s="348" t="s">
        <v>289</v>
      </c>
      <c r="I5" s="348"/>
      <c r="J5" s="348" t="s">
        <v>290</v>
      </c>
      <c r="K5" s="348"/>
      <c r="L5" s="348" t="s">
        <v>291</v>
      </c>
    </row>
    <row r="6" spans="1:12" ht="16.899999999999999" customHeight="1" x14ac:dyDescent="0.4">
      <c r="A6" s="946" t="s">
        <v>292</v>
      </c>
      <c r="B6" s="946"/>
      <c r="C6" s="347"/>
      <c r="D6" s="347"/>
      <c r="E6" s="347"/>
      <c r="F6" s="347"/>
      <c r="G6" s="347"/>
      <c r="H6" s="347"/>
      <c r="I6" s="347"/>
      <c r="J6" s="347"/>
      <c r="K6" s="347"/>
      <c r="L6" s="347"/>
    </row>
    <row r="7" spans="1:12" ht="16.899999999999999" customHeight="1" x14ac:dyDescent="0.4">
      <c r="A7" s="349"/>
      <c r="B7" s="349"/>
      <c r="C7" s="349"/>
      <c r="D7" s="349"/>
      <c r="E7" s="349"/>
      <c r="F7" s="349"/>
      <c r="G7" s="349"/>
      <c r="H7" s="349"/>
      <c r="I7" s="349"/>
      <c r="J7" s="349"/>
      <c r="K7" s="349"/>
      <c r="L7" s="349"/>
    </row>
    <row r="8" spans="1:12" s="351" customFormat="1" ht="21" customHeight="1" x14ac:dyDescent="0.4">
      <c r="A8" s="947" t="s">
        <v>293</v>
      </c>
      <c r="B8" s="947"/>
      <c r="C8" s="947"/>
      <c r="D8" s="350" t="s">
        <v>294</v>
      </c>
      <c r="E8" s="948"/>
      <c r="F8" s="948"/>
      <c r="G8" s="948"/>
      <c r="H8" s="948"/>
      <c r="I8" s="948"/>
      <c r="J8" s="948"/>
      <c r="K8" s="948"/>
      <c r="L8" s="948"/>
    </row>
    <row r="9" spans="1:12" ht="21" customHeight="1" x14ac:dyDescent="0.35">
      <c r="A9" s="352"/>
      <c r="B9" s="352"/>
      <c r="C9" s="352"/>
      <c r="D9" s="353"/>
      <c r="E9" s="949"/>
      <c r="F9" s="949"/>
      <c r="G9" s="949"/>
      <c r="H9" s="949"/>
      <c r="I9" s="949"/>
      <c r="J9" s="949"/>
      <c r="K9" s="949"/>
      <c r="L9" s="949"/>
    </row>
    <row r="10" spans="1:12" ht="21" customHeight="1" x14ac:dyDescent="0.35">
      <c r="A10" s="352"/>
      <c r="B10" s="352"/>
      <c r="C10" s="352"/>
      <c r="D10" s="937" t="s">
        <v>295</v>
      </c>
      <c r="E10" s="937"/>
      <c r="F10" s="354"/>
      <c r="G10" s="354"/>
      <c r="H10" s="354"/>
      <c r="I10" s="354"/>
      <c r="J10" s="354"/>
      <c r="K10" s="354"/>
      <c r="L10" s="354"/>
    </row>
    <row r="11" spans="1:12" ht="34.5" customHeight="1" x14ac:dyDescent="0.35">
      <c r="D11" s="353"/>
      <c r="E11" s="938"/>
      <c r="F11" s="938"/>
      <c r="G11" s="938"/>
      <c r="H11" s="938"/>
      <c r="I11" s="938"/>
      <c r="J11" s="938"/>
      <c r="K11" s="938"/>
      <c r="L11" s="938"/>
    </row>
    <row r="12" spans="1:12" ht="27.75" customHeight="1" x14ac:dyDescent="0.4">
      <c r="A12" s="939"/>
      <c r="B12" s="939"/>
      <c r="C12" s="939"/>
      <c r="D12" s="939"/>
      <c r="E12" s="939"/>
      <c r="F12" s="939"/>
      <c r="G12" s="939"/>
      <c r="H12" s="939"/>
      <c r="I12" s="939"/>
      <c r="J12" s="939"/>
      <c r="K12" s="939"/>
      <c r="L12" s="939"/>
    </row>
    <row r="13" spans="1:12" ht="27.75" customHeight="1" x14ac:dyDescent="0.4">
      <c r="A13" s="355"/>
      <c r="B13" s="355"/>
      <c r="C13" s="355"/>
      <c r="D13" s="355"/>
      <c r="E13" s="355"/>
      <c r="F13" s="355"/>
      <c r="G13" s="355"/>
      <c r="H13" s="355"/>
      <c r="I13" s="355"/>
      <c r="J13" s="355"/>
      <c r="K13" s="355"/>
      <c r="L13" s="355"/>
    </row>
    <row r="14" spans="1:12" s="339" customFormat="1" ht="54.75" customHeight="1" x14ac:dyDescent="0.4">
      <c r="A14" s="940" t="s">
        <v>296</v>
      </c>
      <c r="B14" s="940"/>
      <c r="C14" s="940"/>
      <c r="D14" s="940"/>
      <c r="E14" s="940"/>
      <c r="F14" s="940"/>
      <c r="G14" s="940"/>
      <c r="H14" s="940"/>
      <c r="I14" s="940"/>
      <c r="J14" s="940"/>
      <c r="K14" s="940"/>
      <c r="L14" s="940"/>
    </row>
    <row r="15" spans="1:12" x14ac:dyDescent="0.4">
      <c r="A15" s="941" t="s">
        <v>297</v>
      </c>
      <c r="B15" s="941"/>
      <c r="C15" s="941"/>
      <c r="D15" s="941"/>
      <c r="E15" s="941"/>
      <c r="F15" s="941"/>
      <c r="G15" s="941"/>
      <c r="H15" s="941"/>
      <c r="I15" s="941"/>
      <c r="J15" s="941"/>
      <c r="K15" s="941"/>
      <c r="L15" s="941"/>
    </row>
    <row r="17" spans="1:12" ht="9" customHeight="1" x14ac:dyDescent="0.4">
      <c r="A17" s="942"/>
      <c r="B17" s="943"/>
      <c r="C17" s="943"/>
      <c r="D17" s="943"/>
      <c r="E17" s="943"/>
      <c r="F17" s="943"/>
      <c r="G17" s="943"/>
      <c r="H17" s="943"/>
      <c r="I17" s="943"/>
      <c r="J17" s="943"/>
      <c r="K17" s="943"/>
      <c r="L17" s="944"/>
    </row>
    <row r="18" spans="1:12" s="333" customFormat="1" ht="75" customHeight="1" x14ac:dyDescent="0.4">
      <c r="A18" s="932" t="s">
        <v>298</v>
      </c>
      <c r="B18" s="933"/>
      <c r="C18" s="933"/>
      <c r="D18" s="933"/>
      <c r="E18" s="933"/>
      <c r="F18" s="933"/>
      <c r="G18" s="933"/>
      <c r="H18" s="933"/>
      <c r="I18" s="933"/>
      <c r="J18" s="933"/>
      <c r="K18" s="933"/>
      <c r="L18" s="934"/>
    </row>
    <row r="19" spans="1:12" s="333" customFormat="1" ht="16.5" x14ac:dyDescent="0.4">
      <c r="A19" s="356" t="s">
        <v>299</v>
      </c>
      <c r="B19" s="933" t="s">
        <v>300</v>
      </c>
      <c r="C19" s="933"/>
      <c r="D19" s="933"/>
      <c r="E19" s="933"/>
      <c r="F19" s="933"/>
      <c r="G19" s="933"/>
      <c r="H19" s="933"/>
      <c r="I19" s="933"/>
      <c r="J19" s="933"/>
      <c r="K19" s="933"/>
      <c r="L19" s="934"/>
    </row>
    <row r="20" spans="1:12" s="333" customFormat="1" ht="141" customHeight="1" x14ac:dyDescent="0.4">
      <c r="A20" s="356" t="s">
        <v>301</v>
      </c>
      <c r="B20" s="935" t="s">
        <v>302</v>
      </c>
      <c r="C20" s="935"/>
      <c r="D20" s="935"/>
      <c r="E20" s="935"/>
      <c r="F20" s="935"/>
      <c r="G20" s="935"/>
      <c r="H20" s="935"/>
      <c r="I20" s="935"/>
      <c r="J20" s="935"/>
      <c r="K20" s="935"/>
      <c r="L20" s="936"/>
    </row>
    <row r="21" spans="1:12" s="333" customFormat="1" ht="70.5" customHeight="1" x14ac:dyDescent="0.4">
      <c r="A21" s="356" t="s">
        <v>303</v>
      </c>
      <c r="B21" s="935" t="s">
        <v>304</v>
      </c>
      <c r="C21" s="935"/>
      <c r="D21" s="935"/>
      <c r="E21" s="935"/>
      <c r="F21" s="935"/>
      <c r="G21" s="935"/>
      <c r="H21" s="935"/>
      <c r="I21" s="935"/>
      <c r="J21" s="935"/>
      <c r="K21" s="935"/>
      <c r="L21" s="936"/>
    </row>
    <row r="22" spans="1:12" s="333" customFormat="1" ht="88.5" customHeight="1" x14ac:dyDescent="0.4">
      <c r="A22" s="356" t="s">
        <v>305</v>
      </c>
      <c r="B22" s="935" t="s">
        <v>306</v>
      </c>
      <c r="C22" s="935"/>
      <c r="D22" s="935"/>
      <c r="E22" s="935"/>
      <c r="F22" s="935"/>
      <c r="G22" s="935"/>
      <c r="H22" s="935"/>
      <c r="I22" s="935"/>
      <c r="J22" s="935"/>
      <c r="K22" s="935"/>
      <c r="L22" s="936"/>
    </row>
    <row r="23" spans="1:12" s="333" customFormat="1" ht="34.5" customHeight="1" x14ac:dyDescent="0.4">
      <c r="A23" s="356" t="s">
        <v>307</v>
      </c>
      <c r="B23" s="935" t="s">
        <v>308</v>
      </c>
      <c r="C23" s="935"/>
      <c r="D23" s="935"/>
      <c r="E23" s="935"/>
      <c r="F23" s="935"/>
      <c r="G23" s="935"/>
      <c r="H23" s="935"/>
      <c r="I23" s="935"/>
      <c r="J23" s="935"/>
      <c r="K23" s="935"/>
      <c r="L23" s="936"/>
    </row>
    <row r="24" spans="1:12" s="333" customFormat="1" ht="16.5" x14ac:dyDescent="0.4">
      <c r="A24" s="357"/>
      <c r="B24" s="930"/>
      <c r="C24" s="930"/>
      <c r="D24" s="930"/>
      <c r="E24" s="930"/>
      <c r="F24" s="930"/>
      <c r="G24" s="930"/>
      <c r="H24" s="930"/>
      <c r="I24" s="930"/>
      <c r="J24" s="930"/>
      <c r="K24" s="930"/>
      <c r="L24" s="931"/>
    </row>
    <row r="25" spans="1:12" s="333" customFormat="1" ht="16.5" x14ac:dyDescent="0.4"/>
    <row r="26" spans="1:12" s="333" customFormat="1" ht="16.5" x14ac:dyDescent="0.4"/>
    <row r="27" spans="1:12" s="333" customFormat="1" ht="16.5" x14ac:dyDescent="0.4"/>
    <row r="28" spans="1:12" s="333" customFormat="1" ht="16.5" x14ac:dyDescent="0.4"/>
    <row r="29" spans="1:12" s="333" customFormat="1" ht="16.5" x14ac:dyDescent="0.4"/>
    <row r="30" spans="1:12" s="333" customFormat="1" ht="16.5" x14ac:dyDescent="0.4"/>
    <row r="31" spans="1:12" s="333" customFormat="1" ht="16.5" x14ac:dyDescent="0.4"/>
    <row r="32" spans="1:12" s="333" customFormat="1" ht="16.5" x14ac:dyDescent="0.4"/>
    <row r="33" s="333" customFormat="1" ht="16.5" x14ac:dyDescent="0.4"/>
    <row r="34" s="333" customFormat="1" ht="16.5" x14ac:dyDescent="0.4"/>
    <row r="35" s="333" customFormat="1" ht="16.5" x14ac:dyDescent="0.4"/>
    <row r="36" s="333" customFormat="1" ht="16.5" x14ac:dyDescent="0.4"/>
    <row r="37" s="333" customFormat="1" ht="16.5" x14ac:dyDescent="0.4"/>
    <row r="38" s="333" customFormat="1" ht="16.5" x14ac:dyDescent="0.4"/>
    <row r="39" s="333" customFormat="1" ht="16.5" x14ac:dyDescent="0.4"/>
    <row r="40" s="333" customFormat="1" ht="16.5" x14ac:dyDescent="0.4"/>
    <row r="41" s="333" customFormat="1" ht="16.5" x14ac:dyDescent="0.4"/>
    <row r="42" s="333" customFormat="1" ht="16.5" x14ac:dyDescent="0.4"/>
    <row r="43" s="333" customFormat="1" ht="16.5" x14ac:dyDescent="0.4"/>
    <row r="44" s="333" customFormat="1" ht="16.5" x14ac:dyDescent="0.4"/>
    <row r="45" s="333" customFormat="1" ht="16.5" x14ac:dyDescent="0.4"/>
    <row r="46" s="333" customFormat="1" ht="16.5" x14ac:dyDescent="0.4"/>
    <row r="47" s="333" customFormat="1" ht="16.5" x14ac:dyDescent="0.4"/>
    <row r="48" s="333" customFormat="1" ht="16.5" x14ac:dyDescent="0.4"/>
    <row r="49" s="333" customFormat="1" ht="16.5" x14ac:dyDescent="0.4"/>
    <row r="50" s="333" customFormat="1" ht="16.5" x14ac:dyDescent="0.4"/>
    <row r="51" s="333" customFormat="1" ht="16.5" x14ac:dyDescent="0.4"/>
    <row r="52" s="333" customFormat="1" ht="16.5" x14ac:dyDescent="0.4"/>
    <row r="53" s="333" customFormat="1" ht="16.5" x14ac:dyDescent="0.4"/>
    <row r="54" s="333" customFormat="1" ht="16.5" x14ac:dyDescent="0.4"/>
    <row r="55" s="333" customFormat="1" ht="16.5" x14ac:dyDescent="0.4"/>
    <row r="56" s="333" customFormat="1" ht="16.5" x14ac:dyDescent="0.4"/>
    <row r="57" s="333" customFormat="1" ht="16.5" x14ac:dyDescent="0.4"/>
    <row r="58" s="333" customFormat="1" ht="16.5" x14ac:dyDescent="0.4"/>
    <row r="59" s="333" customFormat="1" ht="16.5" x14ac:dyDescent="0.4"/>
    <row r="60" s="333" customFormat="1" ht="16.5" x14ac:dyDescent="0.4"/>
    <row r="61" s="333" customFormat="1" ht="16.5" x14ac:dyDescent="0.4"/>
    <row r="62" s="333" customFormat="1" ht="16.5" x14ac:dyDescent="0.4"/>
    <row r="63" s="333" customFormat="1" ht="16.5" x14ac:dyDescent="0.4"/>
    <row r="64" s="333" customFormat="1" ht="16.5" x14ac:dyDescent="0.4"/>
    <row r="65" s="333" customFormat="1" ht="16.5" x14ac:dyDescent="0.4"/>
    <row r="66" s="333" customFormat="1" ht="16.5" x14ac:dyDescent="0.4"/>
    <row r="67" s="333" customFormat="1" ht="16.5" x14ac:dyDescent="0.4"/>
    <row r="68" s="333" customFormat="1" ht="16.5" x14ac:dyDescent="0.4"/>
    <row r="69" s="333" customFormat="1" ht="16.5" x14ac:dyDescent="0.4"/>
    <row r="70" s="333" customFormat="1" ht="16.5" x14ac:dyDescent="0.4"/>
    <row r="71" s="333" customFormat="1" ht="16.5" x14ac:dyDescent="0.4"/>
    <row r="72" s="333" customFormat="1" ht="16.5" x14ac:dyDescent="0.4"/>
    <row r="73" s="333" customFormat="1" ht="16.5" x14ac:dyDescent="0.4"/>
    <row r="74" s="333" customFormat="1" ht="16.5" x14ac:dyDescent="0.4"/>
    <row r="75" s="333" customFormat="1" ht="16.5" x14ac:dyDescent="0.4"/>
    <row r="76" s="333" customFormat="1" ht="16.5" x14ac:dyDescent="0.4"/>
    <row r="77" s="333" customFormat="1" ht="16.5" x14ac:dyDescent="0.4"/>
    <row r="78" s="333" customFormat="1" ht="16.5" x14ac:dyDescent="0.4"/>
    <row r="79" s="333" customFormat="1" ht="16.5" x14ac:dyDescent="0.4"/>
    <row r="80" s="333" customFormat="1" ht="16.5" x14ac:dyDescent="0.4"/>
    <row r="81" s="333" customFormat="1" ht="16.5" x14ac:dyDescent="0.4"/>
    <row r="82" s="333" customFormat="1" ht="16.5" x14ac:dyDescent="0.4"/>
    <row r="83" s="333" customFormat="1" ht="16.5" x14ac:dyDescent="0.4"/>
    <row r="84" s="333" customFormat="1" ht="16.5" x14ac:dyDescent="0.4"/>
    <row r="85" s="333" customFormat="1" ht="16.5" x14ac:dyDescent="0.4"/>
    <row r="86" s="333" customFormat="1" ht="16.5" x14ac:dyDescent="0.4"/>
    <row r="87" s="333" customFormat="1" ht="16.5" x14ac:dyDescent="0.4"/>
    <row r="88" s="333" customFormat="1" ht="16.5" x14ac:dyDescent="0.4"/>
    <row r="89" s="333" customFormat="1" ht="16.5" x14ac:dyDescent="0.4"/>
    <row r="90" s="333" customFormat="1" ht="16.5" x14ac:dyDescent="0.4"/>
    <row r="91" s="333" customFormat="1" ht="16.5" x14ac:dyDescent="0.4"/>
    <row r="92" s="333" customFormat="1" ht="16.5" x14ac:dyDescent="0.4"/>
    <row r="93" s="333" customFormat="1" ht="16.5" x14ac:dyDescent="0.4"/>
    <row r="94" s="333" customFormat="1" ht="16.5" x14ac:dyDescent="0.4"/>
    <row r="95" s="333" customFormat="1" ht="16.5" x14ac:dyDescent="0.4"/>
    <row r="96" s="333" customFormat="1" ht="16.5" x14ac:dyDescent="0.4"/>
    <row r="97" s="333" customFormat="1" ht="16.5" x14ac:dyDescent="0.4"/>
    <row r="98" s="333" customFormat="1" ht="16.5" x14ac:dyDescent="0.4"/>
    <row r="99" s="333" customFormat="1" ht="16.5" x14ac:dyDescent="0.4"/>
    <row r="100" s="333" customFormat="1" ht="16.5" x14ac:dyDescent="0.4"/>
    <row r="101" s="333" customFormat="1" ht="16.5" x14ac:dyDescent="0.4"/>
    <row r="102" s="333" customFormat="1" ht="16.5" x14ac:dyDescent="0.4"/>
    <row r="103" s="333" customFormat="1" ht="16.5" x14ac:dyDescent="0.4"/>
    <row r="104" s="333" customFormat="1" ht="16.5" x14ac:dyDescent="0.4"/>
    <row r="105" s="333" customFormat="1" ht="16.5" x14ac:dyDescent="0.4"/>
    <row r="106" s="333" customFormat="1" ht="16.5" x14ac:dyDescent="0.4"/>
    <row r="107" s="333" customFormat="1" ht="16.5" x14ac:dyDescent="0.4"/>
    <row r="108" s="333" customFormat="1" ht="16.5" x14ac:dyDescent="0.4"/>
    <row r="109" s="333" customFormat="1" ht="16.5" x14ac:dyDescent="0.4"/>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1"/>
  <sheetViews>
    <sheetView view="pageBreakPreview" zoomScale="85" zoomScaleNormal="85" zoomScaleSheetLayoutView="85" workbookViewId="0">
      <selection activeCell="B5" sqref="B5:AN5"/>
    </sheetView>
  </sheetViews>
  <sheetFormatPr defaultColWidth="9" defaultRowHeight="13.5" x14ac:dyDescent="0.15"/>
  <cols>
    <col min="1" max="1" width="1.5" style="367" customWidth="1"/>
    <col min="2" max="3" width="4.25" style="367" customWidth="1"/>
    <col min="4" max="4" width="0.625" style="367" customWidth="1"/>
    <col min="5" max="40" width="3.125" style="367" customWidth="1"/>
    <col min="41" max="41" width="1.5" style="367" customWidth="1"/>
    <col min="42" max="42" width="9" style="375"/>
    <col min="43" max="16384" width="9" style="367"/>
  </cols>
  <sheetData>
    <row r="1" spans="2:42" s="358" customFormat="1" x14ac:dyDescent="0.4">
      <c r="AP1" s="359"/>
    </row>
    <row r="2" spans="2:42" s="358" customFormat="1" x14ac:dyDescent="0.4">
      <c r="B2" s="359" t="s">
        <v>309</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row>
    <row r="3" spans="2:42" s="358" customFormat="1" ht="14.25" customHeight="1" x14ac:dyDescent="0.4">
      <c r="AB3" s="950" t="s">
        <v>310</v>
      </c>
      <c r="AC3" s="951"/>
      <c r="AD3" s="951"/>
      <c r="AE3" s="951"/>
      <c r="AF3" s="952"/>
      <c r="AG3" s="983"/>
      <c r="AH3" s="984"/>
      <c r="AI3" s="984"/>
      <c r="AJ3" s="984"/>
      <c r="AK3" s="984"/>
      <c r="AL3" s="984"/>
      <c r="AM3" s="984"/>
      <c r="AN3" s="985"/>
      <c r="AO3" s="360"/>
      <c r="AP3" s="359"/>
    </row>
    <row r="4" spans="2:42" s="358" customFormat="1" x14ac:dyDescent="0.4">
      <c r="AP4" s="361"/>
    </row>
    <row r="5" spans="2:42" s="358" customFormat="1" x14ac:dyDescent="0.4">
      <c r="B5" s="1021" t="s">
        <v>236</v>
      </c>
      <c r="C5" s="1021"/>
      <c r="D5" s="1021"/>
      <c r="E5" s="1021"/>
      <c r="F5" s="1021"/>
      <c r="G5" s="1021"/>
      <c r="H5" s="1021"/>
      <c r="I5" s="1021"/>
      <c r="J5" s="1021"/>
      <c r="K5" s="1021"/>
      <c r="L5" s="1021"/>
      <c r="M5" s="1021"/>
      <c r="N5" s="1021"/>
      <c r="O5" s="1021"/>
      <c r="P5" s="1021"/>
      <c r="Q5" s="1021"/>
      <c r="R5" s="1021"/>
      <c r="S5" s="1021"/>
      <c r="T5" s="1021"/>
      <c r="U5" s="1021"/>
      <c r="V5" s="1021"/>
      <c r="W5" s="1021"/>
      <c r="X5" s="1021"/>
      <c r="Y5" s="1021"/>
      <c r="Z5" s="1021"/>
      <c r="AA5" s="1021"/>
      <c r="AB5" s="1021"/>
      <c r="AC5" s="1021"/>
      <c r="AD5" s="1021"/>
      <c r="AE5" s="1021"/>
      <c r="AF5" s="1021"/>
      <c r="AG5" s="1021"/>
      <c r="AH5" s="1021"/>
      <c r="AI5" s="1021"/>
      <c r="AJ5" s="1021"/>
      <c r="AK5" s="1021"/>
      <c r="AL5" s="1021"/>
      <c r="AM5" s="1021"/>
      <c r="AN5" s="1021"/>
    </row>
    <row r="6" spans="2:42" s="358" customFormat="1" ht="13.5" customHeight="1" x14ac:dyDescent="0.4">
      <c r="AE6" s="362" t="s">
        <v>311</v>
      </c>
      <c r="AF6" s="1021"/>
      <c r="AG6" s="1021"/>
      <c r="AH6" s="358" t="s">
        <v>289</v>
      </c>
      <c r="AI6" s="1021"/>
      <c r="AJ6" s="1021"/>
      <c r="AK6" s="358" t="s">
        <v>290</v>
      </c>
      <c r="AL6" s="1021"/>
      <c r="AM6" s="1021"/>
      <c r="AN6" s="358" t="s">
        <v>312</v>
      </c>
    </row>
    <row r="7" spans="2:42" s="358" customFormat="1" x14ac:dyDescent="0.4">
      <c r="B7" s="1021" t="s">
        <v>313</v>
      </c>
      <c r="C7" s="1021"/>
      <c r="D7" s="1021"/>
      <c r="E7" s="1021"/>
      <c r="F7" s="1021"/>
      <c r="G7" s="1021"/>
      <c r="H7" s="1021"/>
      <c r="I7" s="1021"/>
      <c r="J7" s="1021"/>
      <c r="L7" s="363"/>
      <c r="M7" s="363"/>
      <c r="N7" s="363"/>
      <c r="O7" s="363"/>
      <c r="P7" s="363"/>
      <c r="Q7" s="363"/>
      <c r="R7" s="363"/>
      <c r="S7" s="363"/>
      <c r="T7" s="363"/>
      <c r="U7" s="363"/>
    </row>
    <row r="8" spans="2:42" s="358" customFormat="1" x14ac:dyDescent="0.4">
      <c r="V8" s="1039" t="s">
        <v>314</v>
      </c>
      <c r="W8" s="1039"/>
      <c r="X8" s="1039"/>
      <c r="Y8" s="1039"/>
      <c r="Z8" s="1039"/>
      <c r="AA8" s="1039"/>
      <c r="AB8" s="1039"/>
      <c r="AC8" s="1039"/>
      <c r="AD8" s="1039"/>
      <c r="AE8" s="1039"/>
      <c r="AF8" s="1039"/>
      <c r="AG8" s="1039"/>
      <c r="AH8" s="1039"/>
      <c r="AI8" s="1039"/>
      <c r="AJ8" s="1039"/>
      <c r="AK8" s="1039"/>
      <c r="AL8" s="1039"/>
      <c r="AM8" s="1039"/>
      <c r="AN8" s="1039"/>
    </row>
    <row r="9" spans="2:42" s="358" customFormat="1" x14ac:dyDescent="0.4">
      <c r="Y9" s="1021"/>
      <c r="Z9" s="1021"/>
      <c r="AA9" s="1021"/>
      <c r="AB9" s="1021"/>
      <c r="AC9" s="1021"/>
      <c r="AD9" s="1021"/>
      <c r="AE9" s="1021"/>
      <c r="AF9" s="1021"/>
      <c r="AG9" s="1021"/>
      <c r="AH9" s="1021"/>
      <c r="AI9" s="1021"/>
      <c r="AJ9" s="1021"/>
      <c r="AK9" s="1021"/>
      <c r="AL9" s="1021"/>
      <c r="AM9" s="1021"/>
      <c r="AN9" s="1021"/>
    </row>
    <row r="10" spans="2:42" s="358" customFormat="1" x14ac:dyDescent="0.4">
      <c r="V10" s="1021" t="s">
        <v>315</v>
      </c>
      <c r="W10" s="1021"/>
      <c r="X10" s="1021"/>
      <c r="Y10" s="1021"/>
      <c r="Z10" s="1021"/>
      <c r="AA10" s="1021"/>
      <c r="AB10" s="1021"/>
      <c r="AC10" s="1021"/>
      <c r="AD10" s="1021"/>
      <c r="AE10" s="1021"/>
      <c r="AF10" s="1021"/>
      <c r="AG10" s="1021"/>
      <c r="AH10" s="1021"/>
      <c r="AI10" s="1021"/>
      <c r="AJ10" s="1021"/>
      <c r="AK10" s="1021"/>
      <c r="AL10" s="1021"/>
      <c r="AM10" s="1021"/>
      <c r="AN10" s="1021"/>
    </row>
    <row r="11" spans="2:42" s="358" customFormat="1" x14ac:dyDescent="0.4">
      <c r="Y11" s="1021"/>
      <c r="Z11" s="1021"/>
      <c r="AA11" s="1021"/>
      <c r="AB11" s="1021"/>
      <c r="AC11" s="1021"/>
      <c r="AD11" s="1021"/>
      <c r="AE11" s="1021"/>
      <c r="AF11" s="1021"/>
      <c r="AG11" s="1021"/>
      <c r="AH11" s="1021"/>
      <c r="AI11" s="1021"/>
      <c r="AJ11" s="1021"/>
      <c r="AK11" s="1021"/>
      <c r="AL11" s="1021"/>
      <c r="AM11" s="1021"/>
      <c r="AN11" s="1021"/>
    </row>
    <row r="12" spans="2:42" s="358" customFormat="1" x14ac:dyDescent="0.4">
      <c r="C12" s="359" t="s">
        <v>316</v>
      </c>
      <c r="D12" s="359"/>
    </row>
    <row r="13" spans="2:42" s="364" customFormat="1" x14ac:dyDescent="0.4">
      <c r="N13" s="1022"/>
      <c r="O13" s="1022"/>
      <c r="AB13" s="950" t="s">
        <v>317</v>
      </c>
      <c r="AC13" s="951"/>
      <c r="AD13" s="951"/>
      <c r="AE13" s="951"/>
      <c r="AF13" s="951"/>
      <c r="AG13" s="951"/>
      <c r="AH13" s="951"/>
      <c r="AI13" s="952"/>
      <c r="AJ13" s="1001"/>
      <c r="AK13" s="1002"/>
      <c r="AL13" s="1002"/>
      <c r="AM13" s="1002"/>
      <c r="AN13" s="1003"/>
    </row>
    <row r="14" spans="2:42" s="358" customFormat="1" ht="14.25" customHeight="1" x14ac:dyDescent="0.4">
      <c r="B14" s="958" t="s">
        <v>318</v>
      </c>
      <c r="C14" s="1023" t="s">
        <v>319</v>
      </c>
      <c r="D14" s="1024"/>
      <c r="E14" s="1024"/>
      <c r="F14" s="1024"/>
      <c r="G14" s="1024"/>
      <c r="H14" s="1024"/>
      <c r="I14" s="1024"/>
      <c r="J14" s="1024"/>
      <c r="K14" s="1024"/>
      <c r="L14" s="1025"/>
      <c r="M14" s="1026"/>
      <c r="N14" s="1027"/>
      <c r="O14" s="1027"/>
      <c r="P14" s="1027"/>
      <c r="Q14" s="1027"/>
      <c r="R14" s="1027"/>
      <c r="S14" s="1027"/>
      <c r="T14" s="1027"/>
      <c r="U14" s="1027"/>
      <c r="V14" s="1027"/>
      <c r="W14" s="1027"/>
      <c r="X14" s="1027"/>
      <c r="Y14" s="1027"/>
      <c r="Z14" s="1027"/>
      <c r="AA14" s="1027"/>
      <c r="AB14" s="1027"/>
      <c r="AC14" s="1027"/>
      <c r="AD14" s="1027"/>
      <c r="AE14" s="1027"/>
      <c r="AF14" s="1027"/>
      <c r="AG14" s="1027"/>
      <c r="AH14" s="1027"/>
      <c r="AI14" s="1027"/>
      <c r="AJ14" s="1027"/>
      <c r="AK14" s="1027"/>
      <c r="AL14" s="1027"/>
      <c r="AM14" s="1027"/>
      <c r="AN14" s="1028"/>
    </row>
    <row r="15" spans="2:42" s="358" customFormat="1" ht="14.25" customHeight="1" x14ac:dyDescent="0.4">
      <c r="B15" s="959"/>
      <c r="C15" s="1029" t="s">
        <v>320</v>
      </c>
      <c r="D15" s="1030"/>
      <c r="E15" s="1030"/>
      <c r="F15" s="1030"/>
      <c r="G15" s="1030"/>
      <c r="H15" s="1030"/>
      <c r="I15" s="1030"/>
      <c r="J15" s="1030"/>
      <c r="K15" s="1030"/>
      <c r="L15" s="1030"/>
      <c r="M15" s="1031"/>
      <c r="N15" s="1032"/>
      <c r="O15" s="1032"/>
      <c r="P15" s="1032"/>
      <c r="Q15" s="1032"/>
      <c r="R15" s="1032"/>
      <c r="S15" s="1032"/>
      <c r="T15" s="1032"/>
      <c r="U15" s="1032"/>
      <c r="V15" s="1032"/>
      <c r="W15" s="1032"/>
      <c r="X15" s="1032"/>
      <c r="Y15" s="1032"/>
      <c r="Z15" s="1032"/>
      <c r="AA15" s="1032"/>
      <c r="AB15" s="1032"/>
      <c r="AC15" s="1032"/>
      <c r="AD15" s="1032"/>
      <c r="AE15" s="1032"/>
      <c r="AF15" s="1032"/>
      <c r="AG15" s="1032"/>
      <c r="AH15" s="1032"/>
      <c r="AI15" s="1032"/>
      <c r="AJ15" s="1032"/>
      <c r="AK15" s="1032"/>
      <c r="AL15" s="1032"/>
      <c r="AM15" s="1032"/>
      <c r="AN15" s="1033"/>
    </row>
    <row r="16" spans="2:42" s="358" customFormat="1" ht="13.5" customHeight="1" x14ac:dyDescent="0.4">
      <c r="B16" s="959"/>
      <c r="C16" s="1023" t="s">
        <v>321</v>
      </c>
      <c r="D16" s="1024"/>
      <c r="E16" s="1024"/>
      <c r="F16" s="1024"/>
      <c r="G16" s="1024"/>
      <c r="H16" s="1024"/>
      <c r="I16" s="1024"/>
      <c r="J16" s="1024"/>
      <c r="K16" s="1024"/>
      <c r="L16" s="1034"/>
      <c r="M16" s="1001" t="s">
        <v>322</v>
      </c>
      <c r="N16" s="1002"/>
      <c r="O16" s="1002"/>
      <c r="P16" s="1002"/>
      <c r="Q16" s="1002"/>
      <c r="R16" s="1002"/>
      <c r="S16" s="1002"/>
      <c r="T16" s="365" t="s">
        <v>323</v>
      </c>
      <c r="U16" s="1002"/>
      <c r="V16" s="1002"/>
      <c r="W16" s="1002"/>
      <c r="X16" s="365" t="s">
        <v>271</v>
      </c>
      <c r="Y16" s="1002"/>
      <c r="Z16" s="1002"/>
      <c r="AA16" s="1002"/>
      <c r="AB16" s="1002"/>
      <c r="AC16" s="1002"/>
      <c r="AD16" s="1002"/>
      <c r="AE16" s="1002"/>
      <c r="AF16" s="1002"/>
      <c r="AG16" s="1002"/>
      <c r="AH16" s="1002"/>
      <c r="AI16" s="1002"/>
      <c r="AJ16" s="1002"/>
      <c r="AK16" s="1002"/>
      <c r="AL16" s="1002"/>
      <c r="AM16" s="1002"/>
      <c r="AN16" s="1003"/>
    </row>
    <row r="17" spans="2:42" s="358" customFormat="1" ht="13.5" customHeight="1" x14ac:dyDescent="0.4">
      <c r="B17" s="959"/>
      <c r="C17" s="1029"/>
      <c r="D17" s="1030"/>
      <c r="E17" s="1030"/>
      <c r="F17" s="1030"/>
      <c r="G17" s="1030"/>
      <c r="H17" s="1030"/>
      <c r="I17" s="1030"/>
      <c r="J17" s="1030"/>
      <c r="K17" s="1030"/>
      <c r="L17" s="1035"/>
      <c r="M17" s="1004" t="s">
        <v>324</v>
      </c>
      <c r="N17" s="1005"/>
      <c r="O17" s="1005"/>
      <c r="P17" s="1005"/>
      <c r="Q17" s="366" t="s">
        <v>325</v>
      </c>
      <c r="R17" s="1005"/>
      <c r="S17" s="1005"/>
      <c r="T17" s="1005"/>
      <c r="U17" s="1005"/>
      <c r="V17" s="1005" t="s">
        <v>326</v>
      </c>
      <c r="W17" s="1005"/>
      <c r="X17" s="1005"/>
      <c r="Y17" s="1005"/>
      <c r="Z17" s="1005"/>
      <c r="AA17" s="1005"/>
      <c r="AB17" s="1005"/>
      <c r="AC17" s="1005"/>
      <c r="AD17" s="1005"/>
      <c r="AE17" s="1005"/>
      <c r="AF17" s="1005"/>
      <c r="AG17" s="1005"/>
      <c r="AH17" s="1005"/>
      <c r="AI17" s="1005"/>
      <c r="AJ17" s="1005"/>
      <c r="AK17" s="1005"/>
      <c r="AL17" s="1005"/>
      <c r="AM17" s="1005"/>
      <c r="AN17" s="1006"/>
    </row>
    <row r="18" spans="2:42" s="358" customFormat="1" x14ac:dyDescent="0.4">
      <c r="B18" s="959"/>
      <c r="C18" s="1036"/>
      <c r="D18" s="1037"/>
      <c r="E18" s="1037"/>
      <c r="F18" s="1037"/>
      <c r="G18" s="1037"/>
      <c r="H18" s="1037"/>
      <c r="I18" s="1037"/>
      <c r="J18" s="1037"/>
      <c r="K18" s="1037"/>
      <c r="L18" s="1038"/>
      <c r="M18" s="1007" t="s">
        <v>327</v>
      </c>
      <c r="N18" s="1008"/>
      <c r="O18" s="1008"/>
      <c r="P18" s="1008"/>
      <c r="Q18" s="1008"/>
      <c r="R18" s="1008"/>
      <c r="S18" s="1008"/>
      <c r="T18" s="1008"/>
      <c r="U18" s="1008"/>
      <c r="V18" s="1008"/>
      <c r="W18" s="1008"/>
      <c r="X18" s="1008"/>
      <c r="Y18" s="1008"/>
      <c r="Z18" s="1008"/>
      <c r="AA18" s="1008"/>
      <c r="AB18" s="1008"/>
      <c r="AC18" s="1008"/>
      <c r="AD18" s="1008"/>
      <c r="AE18" s="1008"/>
      <c r="AF18" s="1008"/>
      <c r="AG18" s="1008"/>
      <c r="AH18" s="1008"/>
      <c r="AI18" s="1008"/>
      <c r="AJ18" s="1008"/>
      <c r="AK18" s="1008"/>
      <c r="AL18" s="1008"/>
      <c r="AM18" s="1008"/>
      <c r="AN18" s="1009"/>
    </row>
    <row r="19" spans="2:42" s="358" customFormat="1" ht="14.25" customHeight="1" x14ac:dyDescent="0.4">
      <c r="B19" s="959"/>
      <c r="C19" s="1018" t="s">
        <v>328</v>
      </c>
      <c r="D19" s="1019"/>
      <c r="E19" s="1019"/>
      <c r="F19" s="1019"/>
      <c r="G19" s="1019"/>
      <c r="H19" s="1019"/>
      <c r="I19" s="1019"/>
      <c r="J19" s="1019"/>
      <c r="K19" s="1019"/>
      <c r="L19" s="1020"/>
      <c r="M19" s="950" t="s">
        <v>329</v>
      </c>
      <c r="N19" s="951"/>
      <c r="O19" s="951"/>
      <c r="P19" s="951"/>
      <c r="Q19" s="952"/>
      <c r="R19" s="983"/>
      <c r="S19" s="984"/>
      <c r="T19" s="984"/>
      <c r="U19" s="984"/>
      <c r="V19" s="984"/>
      <c r="W19" s="984"/>
      <c r="X19" s="984"/>
      <c r="Y19" s="984"/>
      <c r="Z19" s="984"/>
      <c r="AA19" s="985"/>
      <c r="AB19" s="1001" t="s">
        <v>330</v>
      </c>
      <c r="AC19" s="1002"/>
      <c r="AD19" s="1002"/>
      <c r="AE19" s="1002"/>
      <c r="AF19" s="1003"/>
      <c r="AG19" s="983"/>
      <c r="AH19" s="984"/>
      <c r="AI19" s="984"/>
      <c r="AJ19" s="984"/>
      <c r="AK19" s="984"/>
      <c r="AL19" s="984"/>
      <c r="AM19" s="984"/>
      <c r="AN19" s="985"/>
    </row>
    <row r="20" spans="2:42" ht="14.25" customHeight="1" x14ac:dyDescent="0.15">
      <c r="B20" s="959"/>
      <c r="C20" s="953" t="s">
        <v>331</v>
      </c>
      <c r="D20" s="953"/>
      <c r="E20" s="953"/>
      <c r="F20" s="953"/>
      <c r="G20" s="953"/>
      <c r="H20" s="953"/>
      <c r="I20" s="953"/>
      <c r="J20" s="953"/>
      <c r="K20" s="953"/>
      <c r="L20" s="953"/>
      <c r="M20" s="961"/>
      <c r="N20" s="962"/>
      <c r="O20" s="962"/>
      <c r="P20" s="962"/>
      <c r="Q20" s="962"/>
      <c r="R20" s="962"/>
      <c r="S20" s="962"/>
      <c r="T20" s="962"/>
      <c r="U20" s="963"/>
      <c r="V20" s="961" t="s">
        <v>332</v>
      </c>
      <c r="W20" s="962"/>
      <c r="X20" s="962"/>
      <c r="Y20" s="962"/>
      <c r="Z20" s="962"/>
      <c r="AA20" s="963"/>
      <c r="AB20" s="961"/>
      <c r="AC20" s="962"/>
      <c r="AD20" s="962"/>
      <c r="AE20" s="962"/>
      <c r="AF20" s="962"/>
      <c r="AG20" s="962"/>
      <c r="AH20" s="962"/>
      <c r="AI20" s="962"/>
      <c r="AJ20" s="962"/>
      <c r="AK20" s="962"/>
      <c r="AL20" s="962"/>
      <c r="AM20" s="962"/>
      <c r="AN20" s="963"/>
      <c r="AP20" s="367"/>
    </row>
    <row r="21" spans="2:42" ht="14.25" customHeight="1" x14ac:dyDescent="0.15">
      <c r="B21" s="959"/>
      <c r="C21" s="953" t="s">
        <v>333</v>
      </c>
      <c r="D21" s="953"/>
      <c r="E21" s="953"/>
      <c r="F21" s="953"/>
      <c r="G21" s="953"/>
      <c r="H21" s="953"/>
      <c r="I21" s="953"/>
      <c r="J21" s="1016"/>
      <c r="K21" s="1016"/>
      <c r="L21" s="1017"/>
      <c r="M21" s="961" t="s">
        <v>334</v>
      </c>
      <c r="N21" s="962"/>
      <c r="O21" s="962"/>
      <c r="P21" s="962"/>
      <c r="Q21" s="963"/>
      <c r="R21" s="973"/>
      <c r="S21" s="974"/>
      <c r="T21" s="974"/>
      <c r="U21" s="974"/>
      <c r="V21" s="974"/>
      <c r="W21" s="974"/>
      <c r="X21" s="974"/>
      <c r="Y21" s="974"/>
      <c r="Z21" s="974"/>
      <c r="AA21" s="975"/>
      <c r="AB21" s="962" t="s">
        <v>335</v>
      </c>
      <c r="AC21" s="962"/>
      <c r="AD21" s="962"/>
      <c r="AE21" s="962"/>
      <c r="AF21" s="963"/>
      <c r="AG21" s="973"/>
      <c r="AH21" s="974"/>
      <c r="AI21" s="974"/>
      <c r="AJ21" s="974"/>
      <c r="AK21" s="974"/>
      <c r="AL21" s="974"/>
      <c r="AM21" s="974"/>
      <c r="AN21" s="975"/>
      <c r="AP21" s="367"/>
    </row>
    <row r="22" spans="2:42" ht="13.5" customHeight="1" x14ac:dyDescent="0.15">
      <c r="B22" s="959"/>
      <c r="C22" s="1000" t="s">
        <v>336</v>
      </c>
      <c r="D22" s="1000"/>
      <c r="E22" s="1000"/>
      <c r="F22" s="1000"/>
      <c r="G22" s="1000"/>
      <c r="H22" s="1000"/>
      <c r="I22" s="1000"/>
      <c r="J22" s="1013"/>
      <c r="K22" s="1013"/>
      <c r="L22" s="1013"/>
      <c r="M22" s="1001" t="s">
        <v>322</v>
      </c>
      <c r="N22" s="1002"/>
      <c r="O22" s="1002"/>
      <c r="P22" s="1002"/>
      <c r="Q22" s="1002"/>
      <c r="R22" s="1002"/>
      <c r="S22" s="1002"/>
      <c r="T22" s="365" t="s">
        <v>323</v>
      </c>
      <c r="U22" s="1002"/>
      <c r="V22" s="1002"/>
      <c r="W22" s="1002"/>
      <c r="X22" s="365" t="s">
        <v>271</v>
      </c>
      <c r="Y22" s="1002"/>
      <c r="Z22" s="1002"/>
      <c r="AA22" s="1002"/>
      <c r="AB22" s="1002"/>
      <c r="AC22" s="1002"/>
      <c r="AD22" s="1002"/>
      <c r="AE22" s="1002"/>
      <c r="AF22" s="1002"/>
      <c r="AG22" s="1002"/>
      <c r="AH22" s="1002"/>
      <c r="AI22" s="1002"/>
      <c r="AJ22" s="1002"/>
      <c r="AK22" s="1002"/>
      <c r="AL22" s="1002"/>
      <c r="AM22" s="1002"/>
      <c r="AN22" s="1003"/>
      <c r="AP22" s="367"/>
    </row>
    <row r="23" spans="2:42" ht="14.25" customHeight="1" x14ac:dyDescent="0.15">
      <c r="B23" s="959"/>
      <c r="C23" s="1000"/>
      <c r="D23" s="1000"/>
      <c r="E23" s="1000"/>
      <c r="F23" s="1000"/>
      <c r="G23" s="1000"/>
      <c r="H23" s="1000"/>
      <c r="I23" s="1000"/>
      <c r="J23" s="1013"/>
      <c r="K23" s="1013"/>
      <c r="L23" s="1013"/>
      <c r="M23" s="1004" t="s">
        <v>324</v>
      </c>
      <c r="N23" s="1005"/>
      <c r="O23" s="1005"/>
      <c r="P23" s="1005"/>
      <c r="Q23" s="366" t="s">
        <v>325</v>
      </c>
      <c r="R23" s="1005"/>
      <c r="S23" s="1005"/>
      <c r="T23" s="1005"/>
      <c r="U23" s="1005"/>
      <c r="V23" s="1005" t="s">
        <v>326</v>
      </c>
      <c r="W23" s="1005"/>
      <c r="X23" s="1005"/>
      <c r="Y23" s="1005"/>
      <c r="Z23" s="1005"/>
      <c r="AA23" s="1005"/>
      <c r="AB23" s="1005"/>
      <c r="AC23" s="1005"/>
      <c r="AD23" s="1005"/>
      <c r="AE23" s="1005"/>
      <c r="AF23" s="1005"/>
      <c r="AG23" s="1005"/>
      <c r="AH23" s="1005"/>
      <c r="AI23" s="1005"/>
      <c r="AJ23" s="1005"/>
      <c r="AK23" s="1005"/>
      <c r="AL23" s="1005"/>
      <c r="AM23" s="1005"/>
      <c r="AN23" s="1006"/>
      <c r="AP23" s="367"/>
    </row>
    <row r="24" spans="2:42" x14ac:dyDescent="0.15">
      <c r="B24" s="960"/>
      <c r="C24" s="1014"/>
      <c r="D24" s="1014"/>
      <c r="E24" s="1014"/>
      <c r="F24" s="1014"/>
      <c r="G24" s="1014"/>
      <c r="H24" s="1014"/>
      <c r="I24" s="1014"/>
      <c r="J24" s="1015"/>
      <c r="K24" s="1015"/>
      <c r="L24" s="1015"/>
      <c r="M24" s="1007"/>
      <c r="N24" s="1008"/>
      <c r="O24" s="1008"/>
      <c r="P24" s="1008"/>
      <c r="Q24" s="1008"/>
      <c r="R24" s="1008"/>
      <c r="S24" s="1008"/>
      <c r="T24" s="1008"/>
      <c r="U24" s="1008"/>
      <c r="V24" s="1008"/>
      <c r="W24" s="1008"/>
      <c r="X24" s="1008"/>
      <c r="Y24" s="1008"/>
      <c r="Z24" s="1008"/>
      <c r="AA24" s="1008"/>
      <c r="AB24" s="1008"/>
      <c r="AC24" s="1008"/>
      <c r="AD24" s="1008"/>
      <c r="AE24" s="1008"/>
      <c r="AF24" s="1008"/>
      <c r="AG24" s="1008"/>
      <c r="AH24" s="1008"/>
      <c r="AI24" s="1008"/>
      <c r="AJ24" s="1008"/>
      <c r="AK24" s="1008"/>
      <c r="AL24" s="1008"/>
      <c r="AM24" s="1008"/>
      <c r="AN24" s="1009"/>
      <c r="AP24" s="367"/>
    </row>
    <row r="25" spans="2:42" ht="13.5" customHeight="1" x14ac:dyDescent="0.15">
      <c r="B25" s="1011" t="s">
        <v>337</v>
      </c>
      <c r="C25" s="1000" t="s">
        <v>338</v>
      </c>
      <c r="D25" s="1000"/>
      <c r="E25" s="1000"/>
      <c r="F25" s="1000"/>
      <c r="G25" s="1000"/>
      <c r="H25" s="1000"/>
      <c r="I25" s="1000"/>
      <c r="J25" s="1000"/>
      <c r="K25" s="1000"/>
      <c r="L25" s="1000"/>
      <c r="M25" s="1001" t="s">
        <v>322</v>
      </c>
      <c r="N25" s="1002"/>
      <c r="O25" s="1002"/>
      <c r="P25" s="1002"/>
      <c r="Q25" s="1002"/>
      <c r="R25" s="1002"/>
      <c r="S25" s="1002"/>
      <c r="T25" s="365" t="s">
        <v>323</v>
      </c>
      <c r="U25" s="1002"/>
      <c r="V25" s="1002"/>
      <c r="W25" s="1002"/>
      <c r="X25" s="365" t="s">
        <v>271</v>
      </c>
      <c r="Y25" s="1002"/>
      <c r="Z25" s="1002"/>
      <c r="AA25" s="1002"/>
      <c r="AB25" s="1002"/>
      <c r="AC25" s="1002"/>
      <c r="AD25" s="1002"/>
      <c r="AE25" s="1002"/>
      <c r="AF25" s="1002"/>
      <c r="AG25" s="1002"/>
      <c r="AH25" s="1002"/>
      <c r="AI25" s="1002"/>
      <c r="AJ25" s="1002"/>
      <c r="AK25" s="1002"/>
      <c r="AL25" s="1002"/>
      <c r="AM25" s="1002"/>
      <c r="AN25" s="1003"/>
      <c r="AP25" s="367"/>
    </row>
    <row r="26" spans="2:42" ht="14.25" customHeight="1" x14ac:dyDescent="0.15">
      <c r="B26" s="992"/>
      <c r="C26" s="1000"/>
      <c r="D26" s="1000"/>
      <c r="E26" s="1000"/>
      <c r="F26" s="1000"/>
      <c r="G26" s="1000"/>
      <c r="H26" s="1000"/>
      <c r="I26" s="1000"/>
      <c r="J26" s="1000"/>
      <c r="K26" s="1000"/>
      <c r="L26" s="1000"/>
      <c r="M26" s="1004" t="s">
        <v>324</v>
      </c>
      <c r="N26" s="1005"/>
      <c r="O26" s="1005"/>
      <c r="P26" s="1005"/>
      <c r="Q26" s="366" t="s">
        <v>325</v>
      </c>
      <c r="R26" s="1005"/>
      <c r="S26" s="1005"/>
      <c r="T26" s="1005"/>
      <c r="U26" s="1005"/>
      <c r="V26" s="1005" t="s">
        <v>326</v>
      </c>
      <c r="W26" s="1005"/>
      <c r="X26" s="1005"/>
      <c r="Y26" s="1005"/>
      <c r="Z26" s="1005"/>
      <c r="AA26" s="1005"/>
      <c r="AB26" s="1005"/>
      <c r="AC26" s="1005"/>
      <c r="AD26" s="1005"/>
      <c r="AE26" s="1005"/>
      <c r="AF26" s="1005"/>
      <c r="AG26" s="1005"/>
      <c r="AH26" s="1005"/>
      <c r="AI26" s="1005"/>
      <c r="AJ26" s="1005"/>
      <c r="AK26" s="1005"/>
      <c r="AL26" s="1005"/>
      <c r="AM26" s="1005"/>
      <c r="AN26" s="1006"/>
      <c r="AP26" s="367"/>
    </row>
    <row r="27" spans="2:42" x14ac:dyDescent="0.15">
      <c r="B27" s="992"/>
      <c r="C27" s="1000"/>
      <c r="D27" s="1000"/>
      <c r="E27" s="1000"/>
      <c r="F27" s="1000"/>
      <c r="G27" s="1000"/>
      <c r="H27" s="1000"/>
      <c r="I27" s="1000"/>
      <c r="J27" s="1000"/>
      <c r="K27" s="1000"/>
      <c r="L27" s="1000"/>
      <c r="M27" s="1007"/>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c r="AL27" s="1008"/>
      <c r="AM27" s="1008"/>
      <c r="AN27" s="1009"/>
      <c r="AP27" s="367"/>
    </row>
    <row r="28" spans="2:42" ht="14.25" customHeight="1" x14ac:dyDescent="0.15">
      <c r="B28" s="992"/>
      <c r="C28" s="1000" t="s">
        <v>328</v>
      </c>
      <c r="D28" s="1000"/>
      <c r="E28" s="1000"/>
      <c r="F28" s="1000"/>
      <c r="G28" s="1000"/>
      <c r="H28" s="1000"/>
      <c r="I28" s="1000"/>
      <c r="J28" s="1000"/>
      <c r="K28" s="1000"/>
      <c r="L28" s="1000"/>
      <c r="M28" s="950" t="s">
        <v>329</v>
      </c>
      <c r="N28" s="951"/>
      <c r="O28" s="951"/>
      <c r="P28" s="951"/>
      <c r="Q28" s="952"/>
      <c r="R28" s="983"/>
      <c r="S28" s="984"/>
      <c r="T28" s="984"/>
      <c r="U28" s="984"/>
      <c r="V28" s="984"/>
      <c r="W28" s="984"/>
      <c r="X28" s="984"/>
      <c r="Y28" s="984"/>
      <c r="Z28" s="984"/>
      <c r="AA28" s="985"/>
      <c r="AB28" s="1001" t="s">
        <v>330</v>
      </c>
      <c r="AC28" s="1002"/>
      <c r="AD28" s="1002"/>
      <c r="AE28" s="1002"/>
      <c r="AF28" s="1003"/>
      <c r="AG28" s="983"/>
      <c r="AH28" s="984"/>
      <c r="AI28" s="984"/>
      <c r="AJ28" s="984"/>
      <c r="AK28" s="984"/>
      <c r="AL28" s="984"/>
      <c r="AM28" s="984"/>
      <c r="AN28" s="985"/>
      <c r="AP28" s="367"/>
    </row>
    <row r="29" spans="2:42" ht="13.5" customHeight="1" x14ac:dyDescent="0.15">
      <c r="B29" s="992"/>
      <c r="C29" s="1010" t="s">
        <v>339</v>
      </c>
      <c r="D29" s="1010"/>
      <c r="E29" s="1010"/>
      <c r="F29" s="1010"/>
      <c r="G29" s="1010"/>
      <c r="H29" s="1010"/>
      <c r="I29" s="1010"/>
      <c r="J29" s="1010"/>
      <c r="K29" s="1010"/>
      <c r="L29" s="1010"/>
      <c r="M29" s="1001" t="s">
        <v>322</v>
      </c>
      <c r="N29" s="1002"/>
      <c r="O29" s="1002"/>
      <c r="P29" s="1002"/>
      <c r="Q29" s="1002"/>
      <c r="R29" s="1002"/>
      <c r="S29" s="1002"/>
      <c r="T29" s="365" t="s">
        <v>323</v>
      </c>
      <c r="U29" s="1002"/>
      <c r="V29" s="1002"/>
      <c r="W29" s="1002"/>
      <c r="X29" s="365" t="s">
        <v>271</v>
      </c>
      <c r="Y29" s="1002"/>
      <c r="Z29" s="1002"/>
      <c r="AA29" s="1002"/>
      <c r="AB29" s="1002"/>
      <c r="AC29" s="1002"/>
      <c r="AD29" s="1002"/>
      <c r="AE29" s="1002"/>
      <c r="AF29" s="1002"/>
      <c r="AG29" s="1002"/>
      <c r="AH29" s="1002"/>
      <c r="AI29" s="1002"/>
      <c r="AJ29" s="1002"/>
      <c r="AK29" s="1002"/>
      <c r="AL29" s="1002"/>
      <c r="AM29" s="1002"/>
      <c r="AN29" s="1003"/>
      <c r="AP29" s="367"/>
    </row>
    <row r="30" spans="2:42" ht="14.25" customHeight="1" x14ac:dyDescent="0.15">
      <c r="B30" s="992"/>
      <c r="C30" s="1010"/>
      <c r="D30" s="1010"/>
      <c r="E30" s="1010"/>
      <c r="F30" s="1010"/>
      <c r="G30" s="1010"/>
      <c r="H30" s="1010"/>
      <c r="I30" s="1010"/>
      <c r="J30" s="1010"/>
      <c r="K30" s="1010"/>
      <c r="L30" s="1010"/>
      <c r="M30" s="1004" t="s">
        <v>324</v>
      </c>
      <c r="N30" s="1005"/>
      <c r="O30" s="1005"/>
      <c r="P30" s="1005"/>
      <c r="Q30" s="366" t="s">
        <v>325</v>
      </c>
      <c r="R30" s="1005"/>
      <c r="S30" s="1005"/>
      <c r="T30" s="1005"/>
      <c r="U30" s="1005"/>
      <c r="V30" s="1005" t="s">
        <v>326</v>
      </c>
      <c r="W30" s="1005"/>
      <c r="X30" s="1005"/>
      <c r="Y30" s="1005"/>
      <c r="Z30" s="1005"/>
      <c r="AA30" s="1005"/>
      <c r="AB30" s="1005"/>
      <c r="AC30" s="1005"/>
      <c r="AD30" s="1005"/>
      <c r="AE30" s="1005"/>
      <c r="AF30" s="1005"/>
      <c r="AG30" s="1005"/>
      <c r="AH30" s="1005"/>
      <c r="AI30" s="1005"/>
      <c r="AJ30" s="1005"/>
      <c r="AK30" s="1005"/>
      <c r="AL30" s="1005"/>
      <c r="AM30" s="1005"/>
      <c r="AN30" s="1006"/>
      <c r="AP30" s="367"/>
    </row>
    <row r="31" spans="2:42" x14ac:dyDescent="0.15">
      <c r="B31" s="992"/>
      <c r="C31" s="1010"/>
      <c r="D31" s="1010"/>
      <c r="E31" s="1010"/>
      <c r="F31" s="1010"/>
      <c r="G31" s="1010"/>
      <c r="H31" s="1010"/>
      <c r="I31" s="1010"/>
      <c r="J31" s="1010"/>
      <c r="K31" s="1010"/>
      <c r="L31" s="1010"/>
      <c r="M31" s="1007"/>
      <c r="N31" s="1008"/>
      <c r="O31" s="1008"/>
      <c r="P31" s="1008"/>
      <c r="Q31" s="1008"/>
      <c r="R31" s="1008"/>
      <c r="S31" s="1008"/>
      <c r="T31" s="1008"/>
      <c r="U31" s="1008"/>
      <c r="V31" s="1008"/>
      <c r="W31" s="1008"/>
      <c r="X31" s="1008"/>
      <c r="Y31" s="1008"/>
      <c r="Z31" s="1008"/>
      <c r="AA31" s="1008"/>
      <c r="AB31" s="1008"/>
      <c r="AC31" s="1008"/>
      <c r="AD31" s="1008"/>
      <c r="AE31" s="1008"/>
      <c r="AF31" s="1008"/>
      <c r="AG31" s="1008"/>
      <c r="AH31" s="1008"/>
      <c r="AI31" s="1008"/>
      <c r="AJ31" s="1008"/>
      <c r="AK31" s="1008"/>
      <c r="AL31" s="1008"/>
      <c r="AM31" s="1008"/>
      <c r="AN31" s="1009"/>
      <c r="AP31" s="367"/>
    </row>
    <row r="32" spans="2:42" ht="14.25" customHeight="1" x14ac:dyDescent="0.15">
      <c r="B32" s="992"/>
      <c r="C32" s="1000" t="s">
        <v>328</v>
      </c>
      <c r="D32" s="1000"/>
      <c r="E32" s="1000"/>
      <c r="F32" s="1000"/>
      <c r="G32" s="1000"/>
      <c r="H32" s="1000"/>
      <c r="I32" s="1000"/>
      <c r="J32" s="1000"/>
      <c r="K32" s="1000"/>
      <c r="L32" s="1000"/>
      <c r="M32" s="950" t="s">
        <v>329</v>
      </c>
      <c r="N32" s="951"/>
      <c r="O32" s="951"/>
      <c r="P32" s="951"/>
      <c r="Q32" s="952"/>
      <c r="R32" s="983"/>
      <c r="S32" s="984"/>
      <c r="T32" s="984"/>
      <c r="U32" s="984"/>
      <c r="V32" s="984"/>
      <c r="W32" s="984"/>
      <c r="X32" s="984"/>
      <c r="Y32" s="984"/>
      <c r="Z32" s="984"/>
      <c r="AA32" s="985"/>
      <c r="AB32" s="1001" t="s">
        <v>330</v>
      </c>
      <c r="AC32" s="1002"/>
      <c r="AD32" s="1002"/>
      <c r="AE32" s="1002"/>
      <c r="AF32" s="1003"/>
      <c r="AG32" s="983"/>
      <c r="AH32" s="984"/>
      <c r="AI32" s="984"/>
      <c r="AJ32" s="984"/>
      <c r="AK32" s="984"/>
      <c r="AL32" s="984"/>
      <c r="AM32" s="984"/>
      <c r="AN32" s="985"/>
      <c r="AP32" s="367"/>
    </row>
    <row r="33" spans="2:42" ht="14.25" customHeight="1" x14ac:dyDescent="0.15">
      <c r="B33" s="992"/>
      <c r="C33" s="1000" t="s">
        <v>340</v>
      </c>
      <c r="D33" s="1000"/>
      <c r="E33" s="1000"/>
      <c r="F33" s="1000"/>
      <c r="G33" s="1000"/>
      <c r="H33" s="1000"/>
      <c r="I33" s="1000"/>
      <c r="J33" s="1000"/>
      <c r="K33" s="1000"/>
      <c r="L33" s="1000"/>
      <c r="M33" s="953"/>
      <c r="N33" s="953"/>
      <c r="O33" s="953"/>
      <c r="P33" s="953"/>
      <c r="Q33" s="953"/>
      <c r="R33" s="953"/>
      <c r="S33" s="953"/>
      <c r="T33" s="953"/>
      <c r="U33" s="953"/>
      <c r="V33" s="953"/>
      <c r="W33" s="953"/>
      <c r="X33" s="953"/>
      <c r="Y33" s="953"/>
      <c r="Z33" s="953"/>
      <c r="AA33" s="953"/>
      <c r="AB33" s="953"/>
      <c r="AC33" s="953"/>
      <c r="AD33" s="953"/>
      <c r="AE33" s="953"/>
      <c r="AF33" s="953"/>
      <c r="AG33" s="953"/>
      <c r="AH33" s="953"/>
      <c r="AI33" s="953"/>
      <c r="AJ33" s="953"/>
      <c r="AK33" s="953"/>
      <c r="AL33" s="953"/>
      <c r="AM33" s="953"/>
      <c r="AN33" s="953"/>
      <c r="AP33" s="367"/>
    </row>
    <row r="34" spans="2:42" ht="13.5" customHeight="1" x14ac:dyDescent="0.15">
      <c r="B34" s="992"/>
      <c r="C34" s="1000" t="s">
        <v>341</v>
      </c>
      <c r="D34" s="1000"/>
      <c r="E34" s="1000"/>
      <c r="F34" s="1000"/>
      <c r="G34" s="1000"/>
      <c r="H34" s="1000"/>
      <c r="I34" s="1000"/>
      <c r="J34" s="1000"/>
      <c r="K34" s="1000"/>
      <c r="L34" s="1000"/>
      <c r="M34" s="1001" t="s">
        <v>322</v>
      </c>
      <c r="N34" s="1002"/>
      <c r="O34" s="1002"/>
      <c r="P34" s="1002"/>
      <c r="Q34" s="1002"/>
      <c r="R34" s="1002"/>
      <c r="S34" s="1002"/>
      <c r="T34" s="365" t="s">
        <v>323</v>
      </c>
      <c r="U34" s="1002"/>
      <c r="V34" s="1002"/>
      <c r="W34" s="1002"/>
      <c r="X34" s="365" t="s">
        <v>271</v>
      </c>
      <c r="Y34" s="1002"/>
      <c r="Z34" s="1002"/>
      <c r="AA34" s="1002"/>
      <c r="AB34" s="1002"/>
      <c r="AC34" s="1002"/>
      <c r="AD34" s="1002"/>
      <c r="AE34" s="1002"/>
      <c r="AF34" s="1002"/>
      <c r="AG34" s="1002"/>
      <c r="AH34" s="1002"/>
      <c r="AI34" s="1002"/>
      <c r="AJ34" s="1002"/>
      <c r="AK34" s="1002"/>
      <c r="AL34" s="1002"/>
      <c r="AM34" s="1002"/>
      <c r="AN34" s="1003"/>
      <c r="AP34" s="367"/>
    </row>
    <row r="35" spans="2:42" ht="14.25" customHeight="1" x14ac:dyDescent="0.15">
      <c r="B35" s="992"/>
      <c r="C35" s="1000"/>
      <c r="D35" s="1000"/>
      <c r="E35" s="1000"/>
      <c r="F35" s="1000"/>
      <c r="G35" s="1000"/>
      <c r="H35" s="1000"/>
      <c r="I35" s="1000"/>
      <c r="J35" s="1000"/>
      <c r="K35" s="1000"/>
      <c r="L35" s="1000"/>
      <c r="M35" s="1004" t="s">
        <v>324</v>
      </c>
      <c r="N35" s="1005"/>
      <c r="O35" s="1005"/>
      <c r="P35" s="1005"/>
      <c r="Q35" s="366" t="s">
        <v>325</v>
      </c>
      <c r="R35" s="1005"/>
      <c r="S35" s="1005"/>
      <c r="T35" s="1005"/>
      <c r="U35" s="1005"/>
      <c r="V35" s="1005" t="s">
        <v>326</v>
      </c>
      <c r="W35" s="1005"/>
      <c r="X35" s="1005"/>
      <c r="Y35" s="1005"/>
      <c r="Z35" s="1005"/>
      <c r="AA35" s="1005"/>
      <c r="AB35" s="1005"/>
      <c r="AC35" s="1005"/>
      <c r="AD35" s="1005"/>
      <c r="AE35" s="1005"/>
      <c r="AF35" s="1005"/>
      <c r="AG35" s="1005"/>
      <c r="AH35" s="1005"/>
      <c r="AI35" s="1005"/>
      <c r="AJ35" s="1005"/>
      <c r="AK35" s="1005"/>
      <c r="AL35" s="1005"/>
      <c r="AM35" s="1005"/>
      <c r="AN35" s="1006"/>
      <c r="AP35" s="367"/>
    </row>
    <row r="36" spans="2:42" x14ac:dyDescent="0.15">
      <c r="B36" s="1012"/>
      <c r="C36" s="1000"/>
      <c r="D36" s="1000"/>
      <c r="E36" s="1000"/>
      <c r="F36" s="1000"/>
      <c r="G36" s="1000"/>
      <c r="H36" s="1000"/>
      <c r="I36" s="1000"/>
      <c r="J36" s="1000"/>
      <c r="K36" s="1000"/>
      <c r="L36" s="1000"/>
      <c r="M36" s="1007"/>
      <c r="N36" s="1008"/>
      <c r="O36" s="1008"/>
      <c r="P36" s="1008"/>
      <c r="Q36" s="1008"/>
      <c r="R36" s="1008"/>
      <c r="S36" s="1008"/>
      <c r="T36" s="1008"/>
      <c r="U36" s="1008"/>
      <c r="V36" s="1008"/>
      <c r="W36" s="1008"/>
      <c r="X36" s="1008"/>
      <c r="Y36" s="1008"/>
      <c r="Z36" s="1008"/>
      <c r="AA36" s="1008"/>
      <c r="AB36" s="1008"/>
      <c r="AC36" s="1008"/>
      <c r="AD36" s="1008"/>
      <c r="AE36" s="1008"/>
      <c r="AF36" s="1008"/>
      <c r="AG36" s="1008"/>
      <c r="AH36" s="1008"/>
      <c r="AI36" s="1008"/>
      <c r="AJ36" s="1008"/>
      <c r="AK36" s="1008"/>
      <c r="AL36" s="1008"/>
      <c r="AM36" s="1008"/>
      <c r="AN36" s="1009"/>
      <c r="AP36" s="367"/>
    </row>
    <row r="37" spans="2:42" ht="13.5" customHeight="1" x14ac:dyDescent="0.15">
      <c r="B37" s="994" t="s">
        <v>342</v>
      </c>
      <c r="C37" s="987" t="s">
        <v>343</v>
      </c>
      <c r="D37" s="987"/>
      <c r="E37" s="987"/>
      <c r="F37" s="987"/>
      <c r="G37" s="987"/>
      <c r="H37" s="987"/>
      <c r="I37" s="987"/>
      <c r="J37" s="987"/>
      <c r="K37" s="987"/>
      <c r="L37" s="987"/>
      <c r="M37" s="987"/>
      <c r="N37" s="987"/>
      <c r="O37" s="996" t="s">
        <v>344</v>
      </c>
      <c r="P37" s="997"/>
      <c r="Q37" s="987" t="s">
        <v>345</v>
      </c>
      <c r="R37" s="987"/>
      <c r="S37" s="987"/>
      <c r="T37" s="987"/>
      <c r="U37" s="988"/>
      <c r="V37" s="964" t="s">
        <v>346</v>
      </c>
      <c r="W37" s="965"/>
      <c r="X37" s="965"/>
      <c r="Y37" s="965"/>
      <c r="Z37" s="965"/>
      <c r="AA37" s="965"/>
      <c r="AB37" s="965"/>
      <c r="AC37" s="965"/>
      <c r="AD37" s="966"/>
      <c r="AE37" s="986" t="s">
        <v>347</v>
      </c>
      <c r="AF37" s="987"/>
      <c r="AG37" s="987"/>
      <c r="AH37" s="987"/>
      <c r="AI37" s="987"/>
      <c r="AJ37" s="986" t="s">
        <v>348</v>
      </c>
      <c r="AK37" s="987"/>
      <c r="AL37" s="987"/>
      <c r="AM37" s="987"/>
      <c r="AN37" s="988"/>
      <c r="AP37" s="367"/>
    </row>
    <row r="38" spans="2:42" ht="14.25" customHeight="1" x14ac:dyDescent="0.15">
      <c r="B38" s="995"/>
      <c r="C38" s="989"/>
      <c r="D38" s="989"/>
      <c r="E38" s="989"/>
      <c r="F38" s="989"/>
      <c r="G38" s="989"/>
      <c r="H38" s="989"/>
      <c r="I38" s="989"/>
      <c r="J38" s="989"/>
      <c r="K38" s="989"/>
      <c r="L38" s="989"/>
      <c r="M38" s="989"/>
      <c r="N38" s="989"/>
      <c r="O38" s="998"/>
      <c r="P38" s="999"/>
      <c r="Q38" s="989" t="s">
        <v>349</v>
      </c>
      <c r="R38" s="989"/>
      <c r="S38" s="989"/>
      <c r="T38" s="989"/>
      <c r="U38" s="990"/>
      <c r="V38" s="967"/>
      <c r="W38" s="968"/>
      <c r="X38" s="968"/>
      <c r="Y38" s="968"/>
      <c r="Z38" s="968"/>
      <c r="AA38" s="968"/>
      <c r="AB38" s="968"/>
      <c r="AC38" s="968"/>
      <c r="AD38" s="969"/>
      <c r="AE38" s="991" t="s">
        <v>349</v>
      </c>
      <c r="AF38" s="989"/>
      <c r="AG38" s="989"/>
      <c r="AH38" s="989"/>
      <c r="AI38" s="989"/>
      <c r="AJ38" s="991" t="s">
        <v>350</v>
      </c>
      <c r="AK38" s="989"/>
      <c r="AL38" s="989"/>
      <c r="AM38" s="989"/>
      <c r="AN38" s="990"/>
      <c r="AP38" s="367"/>
    </row>
    <row r="39" spans="2:42" ht="30.75" customHeight="1" x14ac:dyDescent="0.15">
      <c r="B39" s="995"/>
      <c r="C39" s="992"/>
      <c r="D39" s="368"/>
      <c r="E39" s="955" t="s">
        <v>351</v>
      </c>
      <c r="F39" s="955"/>
      <c r="G39" s="955"/>
      <c r="H39" s="955"/>
      <c r="I39" s="955"/>
      <c r="J39" s="955"/>
      <c r="K39" s="955"/>
      <c r="L39" s="955"/>
      <c r="M39" s="955"/>
      <c r="N39" s="993"/>
      <c r="O39" s="978"/>
      <c r="P39" s="979"/>
      <c r="Q39" s="980"/>
      <c r="R39" s="962"/>
      <c r="S39" s="962"/>
      <c r="T39" s="962"/>
      <c r="U39" s="963"/>
      <c r="V39" s="369" t="s">
        <v>352</v>
      </c>
      <c r="W39" s="981" t="s">
        <v>353</v>
      </c>
      <c r="X39" s="981"/>
      <c r="Y39" s="370" t="s">
        <v>352</v>
      </c>
      <c r="Z39" s="981" t="s">
        <v>354</v>
      </c>
      <c r="AA39" s="981"/>
      <c r="AB39" s="370" t="s">
        <v>352</v>
      </c>
      <c r="AC39" s="981" t="s">
        <v>355</v>
      </c>
      <c r="AD39" s="982"/>
      <c r="AE39" s="983"/>
      <c r="AF39" s="984"/>
      <c r="AG39" s="984"/>
      <c r="AH39" s="984"/>
      <c r="AI39" s="985"/>
      <c r="AJ39" s="973"/>
      <c r="AK39" s="974"/>
      <c r="AL39" s="974"/>
      <c r="AM39" s="974"/>
      <c r="AN39" s="975"/>
      <c r="AP39" s="367"/>
    </row>
    <row r="40" spans="2:42" ht="30.75" customHeight="1" x14ac:dyDescent="0.15">
      <c r="B40" s="995"/>
      <c r="C40" s="992"/>
      <c r="D40" s="368"/>
      <c r="E40" s="955" t="s">
        <v>356</v>
      </c>
      <c r="F40" s="976"/>
      <c r="G40" s="976"/>
      <c r="H40" s="976"/>
      <c r="I40" s="976"/>
      <c r="J40" s="976"/>
      <c r="K40" s="976"/>
      <c r="L40" s="976"/>
      <c r="M40" s="976"/>
      <c r="N40" s="977"/>
      <c r="O40" s="978"/>
      <c r="P40" s="979"/>
      <c r="Q40" s="980"/>
      <c r="R40" s="962"/>
      <c r="S40" s="962"/>
      <c r="T40" s="962"/>
      <c r="U40" s="963"/>
      <c r="V40" s="369" t="s">
        <v>352</v>
      </c>
      <c r="W40" s="981" t="s">
        <v>353</v>
      </c>
      <c r="X40" s="981"/>
      <c r="Y40" s="370" t="s">
        <v>352</v>
      </c>
      <c r="Z40" s="981" t="s">
        <v>354</v>
      </c>
      <c r="AA40" s="981"/>
      <c r="AB40" s="370" t="s">
        <v>352</v>
      </c>
      <c r="AC40" s="981" t="s">
        <v>355</v>
      </c>
      <c r="AD40" s="982"/>
      <c r="AE40" s="983"/>
      <c r="AF40" s="984"/>
      <c r="AG40" s="984"/>
      <c r="AH40" s="984"/>
      <c r="AI40" s="985"/>
      <c r="AJ40" s="973"/>
      <c r="AK40" s="974"/>
      <c r="AL40" s="974"/>
      <c r="AM40" s="974"/>
      <c r="AN40" s="975"/>
      <c r="AP40" s="367"/>
    </row>
    <row r="41" spans="2:42" ht="30.75" customHeight="1" x14ac:dyDescent="0.15">
      <c r="B41" s="995"/>
      <c r="C41" s="992"/>
      <c r="D41" s="368"/>
      <c r="E41" s="955" t="s">
        <v>357</v>
      </c>
      <c r="F41" s="976"/>
      <c r="G41" s="976"/>
      <c r="H41" s="976"/>
      <c r="I41" s="976"/>
      <c r="J41" s="976"/>
      <c r="K41" s="976"/>
      <c r="L41" s="976"/>
      <c r="M41" s="976"/>
      <c r="N41" s="977"/>
      <c r="O41" s="978"/>
      <c r="P41" s="979"/>
      <c r="Q41" s="980"/>
      <c r="R41" s="962"/>
      <c r="S41" s="962"/>
      <c r="T41" s="962"/>
      <c r="U41" s="963"/>
      <c r="V41" s="369" t="s">
        <v>352</v>
      </c>
      <c r="W41" s="981" t="s">
        <v>353</v>
      </c>
      <c r="X41" s="981"/>
      <c r="Y41" s="370" t="s">
        <v>352</v>
      </c>
      <c r="Z41" s="981" t="s">
        <v>354</v>
      </c>
      <c r="AA41" s="981"/>
      <c r="AB41" s="370" t="s">
        <v>352</v>
      </c>
      <c r="AC41" s="981" t="s">
        <v>355</v>
      </c>
      <c r="AD41" s="982"/>
      <c r="AE41" s="983"/>
      <c r="AF41" s="984"/>
      <c r="AG41" s="984"/>
      <c r="AH41" s="984"/>
      <c r="AI41" s="985"/>
      <c r="AJ41" s="973"/>
      <c r="AK41" s="974"/>
      <c r="AL41" s="974"/>
      <c r="AM41" s="974"/>
      <c r="AN41" s="975"/>
      <c r="AP41" s="367"/>
    </row>
    <row r="42" spans="2:42" ht="30.75" customHeight="1" x14ac:dyDescent="0.15">
      <c r="B42" s="995"/>
      <c r="C42" s="992"/>
      <c r="D42" s="368"/>
      <c r="E42" s="955" t="s">
        <v>358</v>
      </c>
      <c r="F42" s="976"/>
      <c r="G42" s="976"/>
      <c r="H42" s="976"/>
      <c r="I42" s="976"/>
      <c r="J42" s="976"/>
      <c r="K42" s="976"/>
      <c r="L42" s="976"/>
      <c r="M42" s="976"/>
      <c r="N42" s="977"/>
      <c r="O42" s="978"/>
      <c r="P42" s="979"/>
      <c r="Q42" s="980"/>
      <c r="R42" s="962"/>
      <c r="S42" s="962"/>
      <c r="T42" s="962"/>
      <c r="U42" s="963"/>
      <c r="V42" s="369" t="s">
        <v>352</v>
      </c>
      <c r="W42" s="981" t="s">
        <v>353</v>
      </c>
      <c r="X42" s="981"/>
      <c r="Y42" s="370" t="s">
        <v>352</v>
      </c>
      <c r="Z42" s="981" t="s">
        <v>354</v>
      </c>
      <c r="AA42" s="981"/>
      <c r="AB42" s="370" t="s">
        <v>352</v>
      </c>
      <c r="AC42" s="981" t="s">
        <v>355</v>
      </c>
      <c r="AD42" s="982"/>
      <c r="AE42" s="983"/>
      <c r="AF42" s="984"/>
      <c r="AG42" s="984"/>
      <c r="AH42" s="984"/>
      <c r="AI42" s="985"/>
      <c r="AJ42" s="973"/>
      <c r="AK42" s="974"/>
      <c r="AL42" s="974"/>
      <c r="AM42" s="974"/>
      <c r="AN42" s="975"/>
      <c r="AP42" s="367"/>
    </row>
    <row r="43" spans="2:42" ht="14.25" customHeight="1" x14ac:dyDescent="0.15">
      <c r="B43" s="954" t="s">
        <v>359</v>
      </c>
      <c r="C43" s="955"/>
      <c r="D43" s="955"/>
      <c r="E43" s="955"/>
      <c r="F43" s="955"/>
      <c r="G43" s="955"/>
      <c r="H43" s="955"/>
      <c r="I43" s="955"/>
      <c r="J43" s="955"/>
      <c r="K43" s="955"/>
      <c r="L43" s="956"/>
      <c r="M43" s="371"/>
      <c r="N43" s="372"/>
      <c r="O43" s="372"/>
      <c r="P43" s="372"/>
      <c r="Q43" s="372"/>
      <c r="R43" s="373"/>
      <c r="S43" s="373"/>
      <c r="T43" s="373"/>
      <c r="U43" s="373"/>
      <c r="V43" s="374"/>
      <c r="W43" s="957"/>
      <c r="X43" s="957"/>
      <c r="Y43" s="957"/>
      <c r="Z43" s="957"/>
      <c r="AA43" s="957"/>
      <c r="AB43" s="957"/>
      <c r="AC43" s="957"/>
      <c r="AD43" s="957"/>
      <c r="AE43" s="957"/>
      <c r="AF43" s="957"/>
      <c r="AG43" s="957"/>
      <c r="AH43" s="957"/>
      <c r="AI43" s="957"/>
      <c r="AJ43" s="957"/>
      <c r="AK43" s="957"/>
      <c r="AL43" s="957"/>
      <c r="AM43" s="957"/>
      <c r="AN43" s="957"/>
      <c r="AP43" s="367"/>
    </row>
    <row r="44" spans="2:42" ht="14.25" customHeight="1" x14ac:dyDescent="0.15">
      <c r="B44" s="958" t="s">
        <v>360</v>
      </c>
      <c r="C44" s="961" t="s">
        <v>361</v>
      </c>
      <c r="D44" s="962"/>
      <c r="E44" s="962"/>
      <c r="F44" s="962"/>
      <c r="G44" s="962"/>
      <c r="H44" s="962"/>
      <c r="I44" s="962"/>
      <c r="J44" s="962"/>
      <c r="K44" s="962"/>
      <c r="L44" s="962"/>
      <c r="M44" s="962"/>
      <c r="N44" s="962"/>
      <c r="O44" s="962"/>
      <c r="P44" s="962"/>
      <c r="Q44" s="962"/>
      <c r="R44" s="962"/>
      <c r="S44" s="962"/>
      <c r="T44" s="962"/>
      <c r="U44" s="963"/>
      <c r="V44" s="961" t="s">
        <v>362</v>
      </c>
      <c r="W44" s="962"/>
      <c r="X44" s="962"/>
      <c r="Y44" s="962"/>
      <c r="Z44" s="962"/>
      <c r="AA44" s="962"/>
      <c r="AB44" s="962"/>
      <c r="AC44" s="962"/>
      <c r="AD44" s="962"/>
      <c r="AE44" s="962"/>
      <c r="AF44" s="962"/>
      <c r="AG44" s="962"/>
      <c r="AH44" s="962"/>
      <c r="AI44" s="962"/>
      <c r="AJ44" s="962"/>
      <c r="AK44" s="962"/>
      <c r="AL44" s="962"/>
      <c r="AM44" s="962"/>
      <c r="AN44" s="963"/>
      <c r="AP44" s="367"/>
    </row>
    <row r="45" spans="2:42" x14ac:dyDescent="0.15">
      <c r="B45" s="959"/>
      <c r="C45" s="964"/>
      <c r="D45" s="965"/>
      <c r="E45" s="965"/>
      <c r="F45" s="965"/>
      <c r="G45" s="965"/>
      <c r="H45" s="965"/>
      <c r="I45" s="965"/>
      <c r="J45" s="965"/>
      <c r="K45" s="965"/>
      <c r="L45" s="965"/>
      <c r="M45" s="965"/>
      <c r="N45" s="965"/>
      <c r="O45" s="965"/>
      <c r="P45" s="965"/>
      <c r="Q45" s="965"/>
      <c r="R45" s="965"/>
      <c r="S45" s="965"/>
      <c r="T45" s="965"/>
      <c r="U45" s="966"/>
      <c r="V45" s="964"/>
      <c r="W45" s="965"/>
      <c r="X45" s="965"/>
      <c r="Y45" s="965"/>
      <c r="Z45" s="965"/>
      <c r="AA45" s="965"/>
      <c r="AB45" s="965"/>
      <c r="AC45" s="965"/>
      <c r="AD45" s="965"/>
      <c r="AE45" s="965"/>
      <c r="AF45" s="965"/>
      <c r="AG45" s="965"/>
      <c r="AH45" s="965"/>
      <c r="AI45" s="965"/>
      <c r="AJ45" s="965"/>
      <c r="AK45" s="965"/>
      <c r="AL45" s="965"/>
      <c r="AM45" s="965"/>
      <c r="AN45" s="966"/>
      <c r="AP45" s="367"/>
    </row>
    <row r="46" spans="2:42" x14ac:dyDescent="0.15">
      <c r="B46" s="959"/>
      <c r="C46" s="967"/>
      <c r="D46" s="968"/>
      <c r="E46" s="968"/>
      <c r="F46" s="968"/>
      <c r="G46" s="968"/>
      <c r="H46" s="968"/>
      <c r="I46" s="968"/>
      <c r="J46" s="968"/>
      <c r="K46" s="968"/>
      <c r="L46" s="968"/>
      <c r="M46" s="968"/>
      <c r="N46" s="968"/>
      <c r="O46" s="968"/>
      <c r="P46" s="968"/>
      <c r="Q46" s="968"/>
      <c r="R46" s="968"/>
      <c r="S46" s="968"/>
      <c r="T46" s="968"/>
      <c r="U46" s="969"/>
      <c r="V46" s="967"/>
      <c r="W46" s="968"/>
      <c r="X46" s="968"/>
      <c r="Y46" s="968"/>
      <c r="Z46" s="968"/>
      <c r="AA46" s="968"/>
      <c r="AB46" s="968"/>
      <c r="AC46" s="968"/>
      <c r="AD46" s="968"/>
      <c r="AE46" s="968"/>
      <c r="AF46" s="968"/>
      <c r="AG46" s="968"/>
      <c r="AH46" s="968"/>
      <c r="AI46" s="968"/>
      <c r="AJ46" s="968"/>
      <c r="AK46" s="968"/>
      <c r="AL46" s="968"/>
      <c r="AM46" s="968"/>
      <c r="AN46" s="969"/>
      <c r="AP46" s="367"/>
    </row>
    <row r="47" spans="2:42" x14ac:dyDescent="0.15">
      <c r="B47" s="959"/>
      <c r="C47" s="967"/>
      <c r="D47" s="968"/>
      <c r="E47" s="968"/>
      <c r="F47" s="968"/>
      <c r="G47" s="968"/>
      <c r="H47" s="968"/>
      <c r="I47" s="968"/>
      <c r="J47" s="968"/>
      <c r="K47" s="968"/>
      <c r="L47" s="968"/>
      <c r="M47" s="968"/>
      <c r="N47" s="968"/>
      <c r="O47" s="968"/>
      <c r="P47" s="968"/>
      <c r="Q47" s="968"/>
      <c r="R47" s="968"/>
      <c r="S47" s="968"/>
      <c r="T47" s="968"/>
      <c r="U47" s="969"/>
      <c r="V47" s="967"/>
      <c r="W47" s="968"/>
      <c r="X47" s="968"/>
      <c r="Y47" s="968"/>
      <c r="Z47" s="968"/>
      <c r="AA47" s="968"/>
      <c r="AB47" s="968"/>
      <c r="AC47" s="968"/>
      <c r="AD47" s="968"/>
      <c r="AE47" s="968"/>
      <c r="AF47" s="968"/>
      <c r="AG47" s="968"/>
      <c r="AH47" s="968"/>
      <c r="AI47" s="968"/>
      <c r="AJ47" s="968"/>
      <c r="AK47" s="968"/>
      <c r="AL47" s="968"/>
      <c r="AM47" s="968"/>
      <c r="AN47" s="969"/>
      <c r="AP47" s="367"/>
    </row>
    <row r="48" spans="2:42" x14ac:dyDescent="0.15">
      <c r="B48" s="960"/>
      <c r="C48" s="970"/>
      <c r="D48" s="971"/>
      <c r="E48" s="971"/>
      <c r="F48" s="971"/>
      <c r="G48" s="971"/>
      <c r="H48" s="971"/>
      <c r="I48" s="971"/>
      <c r="J48" s="971"/>
      <c r="K48" s="971"/>
      <c r="L48" s="971"/>
      <c r="M48" s="971"/>
      <c r="N48" s="971"/>
      <c r="O48" s="971"/>
      <c r="P48" s="971"/>
      <c r="Q48" s="971"/>
      <c r="R48" s="971"/>
      <c r="S48" s="971"/>
      <c r="T48" s="971"/>
      <c r="U48" s="972"/>
      <c r="V48" s="970"/>
      <c r="W48" s="971"/>
      <c r="X48" s="971"/>
      <c r="Y48" s="971"/>
      <c r="Z48" s="971"/>
      <c r="AA48" s="971"/>
      <c r="AB48" s="971"/>
      <c r="AC48" s="971"/>
      <c r="AD48" s="971"/>
      <c r="AE48" s="971"/>
      <c r="AF48" s="971"/>
      <c r="AG48" s="971"/>
      <c r="AH48" s="971"/>
      <c r="AI48" s="971"/>
      <c r="AJ48" s="971"/>
      <c r="AK48" s="971"/>
      <c r="AL48" s="971"/>
      <c r="AM48" s="971"/>
      <c r="AN48" s="972"/>
      <c r="AP48" s="367"/>
    </row>
    <row r="49" spans="2:42" ht="14.25" customHeight="1" x14ac:dyDescent="0.15">
      <c r="B49" s="950" t="s">
        <v>363</v>
      </c>
      <c r="C49" s="951"/>
      <c r="D49" s="951"/>
      <c r="E49" s="951"/>
      <c r="F49" s="952"/>
      <c r="G49" s="953" t="s">
        <v>364</v>
      </c>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P49" s="367"/>
    </row>
    <row r="51" spans="2:42" x14ac:dyDescent="0.15">
      <c r="B51" s="375" t="s">
        <v>365</v>
      </c>
    </row>
    <row r="52" spans="2:42" x14ac:dyDescent="0.15">
      <c r="B52" s="375" t="s">
        <v>366</v>
      </c>
    </row>
    <row r="53" spans="2:42" x14ac:dyDescent="0.15">
      <c r="B53" s="375" t="s">
        <v>367</v>
      </c>
    </row>
    <row r="54" spans="2:42" x14ac:dyDescent="0.15">
      <c r="B54" s="375" t="s">
        <v>368</v>
      </c>
    </row>
    <row r="55" spans="2:42" x14ac:dyDescent="0.15">
      <c r="B55" s="375" t="s">
        <v>369</v>
      </c>
    </row>
    <row r="56" spans="2:42" x14ac:dyDescent="0.15">
      <c r="B56" s="375" t="s">
        <v>370</v>
      </c>
    </row>
    <row r="57" spans="2:42" x14ac:dyDescent="0.15">
      <c r="B57" s="375" t="s">
        <v>371</v>
      </c>
    </row>
    <row r="58" spans="2:42" x14ac:dyDescent="0.15">
      <c r="B58" s="375" t="s">
        <v>372</v>
      </c>
    </row>
    <row r="59" spans="2:42" x14ac:dyDescent="0.15">
      <c r="B59" s="375" t="s">
        <v>373</v>
      </c>
    </row>
    <row r="60" spans="2:42" x14ac:dyDescent="0.15">
      <c r="B60" s="375" t="s">
        <v>374</v>
      </c>
    </row>
    <row r="61" spans="2:42" x14ac:dyDescent="0.15">
      <c r="B61" s="375" t="s">
        <v>375</v>
      </c>
    </row>
  </sheetData>
  <mergeCells count="151">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B37:B42"/>
    <mergeCell ref="C37:N38"/>
    <mergeCell ref="O37:P38"/>
    <mergeCell ref="Q37:U37"/>
    <mergeCell ref="V37:AD37"/>
    <mergeCell ref="AE37:AI37"/>
    <mergeCell ref="Z39:AA39"/>
    <mergeCell ref="AC39:AD39"/>
    <mergeCell ref="AE39:AI39"/>
    <mergeCell ref="E41:N41"/>
    <mergeCell ref="AJ37:AN37"/>
    <mergeCell ref="Q38:U38"/>
    <mergeCell ref="V38:AD38"/>
    <mergeCell ref="AE38:AI38"/>
    <mergeCell ref="AJ38:AN38"/>
    <mergeCell ref="C39:C42"/>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B49:F49"/>
    <mergeCell ref="G49:AN49"/>
    <mergeCell ref="B43:L43"/>
    <mergeCell ref="W43:AN43"/>
    <mergeCell ref="B44:B48"/>
    <mergeCell ref="C44:U44"/>
    <mergeCell ref="V44:AN44"/>
    <mergeCell ref="C45:U48"/>
    <mergeCell ref="V45:AN48"/>
  </mergeCells>
  <phoneticPr fontId="2"/>
  <dataValidations count="2">
    <dataValidation type="list" allowBlank="1" showInputMessage="1" showErrorMessage="1" sqref="AB39:AB42 Y39:Y42 V39:V42">
      <formula1>"□,■"</formula1>
    </dataValidation>
    <dataValidation type="list" allowBlank="1" showInputMessage="1" showErrorMessage="1" sqref="O39:P42">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5"/>
  <sheetViews>
    <sheetView view="pageBreakPreview" topLeftCell="A2" zoomScale="85" zoomScaleNormal="100" zoomScaleSheetLayoutView="85" workbookViewId="0">
      <selection activeCell="E20" sqref="E20"/>
    </sheetView>
  </sheetViews>
  <sheetFormatPr defaultRowHeight="20.25" customHeight="1" x14ac:dyDescent="0.4"/>
  <cols>
    <col min="1" max="2" width="4.25" style="484" customWidth="1"/>
    <col min="3" max="3" width="25" style="378" customWidth="1"/>
    <col min="4" max="4" width="4.875" style="378" customWidth="1"/>
    <col min="5" max="5" width="41.625" style="378" customWidth="1"/>
    <col min="6" max="6" width="4.875" style="378" customWidth="1"/>
    <col min="7" max="7" width="19.625" style="378" customWidth="1"/>
    <col min="8" max="8" width="33.875" style="378" customWidth="1"/>
    <col min="9" max="32" width="4.875" style="378" customWidth="1"/>
    <col min="33" max="267" width="9" style="378"/>
    <col min="268" max="268" width="4.25" style="378" customWidth="1"/>
    <col min="269" max="269" width="25" style="378" customWidth="1"/>
    <col min="270" max="270" width="41.625" style="378" customWidth="1"/>
    <col min="271" max="271" width="19.625" style="378" customWidth="1"/>
    <col min="272" max="272" width="33.875" style="378" customWidth="1"/>
    <col min="273" max="273" width="25" style="378" customWidth="1"/>
    <col min="274" max="274" width="13.625" style="378" customWidth="1"/>
    <col min="275" max="288" width="4.875" style="378" customWidth="1"/>
    <col min="289" max="523" width="9" style="378"/>
    <col min="524" max="524" width="4.25" style="378" customWidth="1"/>
    <col min="525" max="525" width="25" style="378" customWidth="1"/>
    <col min="526" max="526" width="41.625" style="378" customWidth="1"/>
    <col min="527" max="527" width="19.625" style="378" customWidth="1"/>
    <col min="528" max="528" width="33.875" style="378" customWidth="1"/>
    <col min="529" max="529" width="25" style="378" customWidth="1"/>
    <col min="530" max="530" width="13.625" style="378" customWidth="1"/>
    <col min="531" max="544" width="4.875" style="378" customWidth="1"/>
    <col min="545" max="779" width="9" style="378"/>
    <col min="780" max="780" width="4.25" style="378" customWidth="1"/>
    <col min="781" max="781" width="25" style="378" customWidth="1"/>
    <col min="782" max="782" width="41.625" style="378" customWidth="1"/>
    <col min="783" max="783" width="19.625" style="378" customWidth="1"/>
    <col min="784" max="784" width="33.875" style="378" customWidth="1"/>
    <col min="785" max="785" width="25" style="378" customWidth="1"/>
    <col min="786" max="786" width="13.625" style="378" customWidth="1"/>
    <col min="787" max="800" width="4.875" style="378" customWidth="1"/>
    <col min="801" max="1035" width="9" style="378"/>
    <col min="1036" max="1036" width="4.25" style="378" customWidth="1"/>
    <col min="1037" max="1037" width="25" style="378" customWidth="1"/>
    <col min="1038" max="1038" width="41.625" style="378" customWidth="1"/>
    <col min="1039" max="1039" width="19.625" style="378" customWidth="1"/>
    <col min="1040" max="1040" width="33.875" style="378" customWidth="1"/>
    <col min="1041" max="1041" width="25" style="378" customWidth="1"/>
    <col min="1042" max="1042" width="13.625" style="378" customWidth="1"/>
    <col min="1043" max="1056" width="4.875" style="378" customWidth="1"/>
    <col min="1057" max="1291" width="9" style="378"/>
    <col min="1292" max="1292" width="4.25" style="378" customWidth="1"/>
    <col min="1293" max="1293" width="25" style="378" customWidth="1"/>
    <col min="1294" max="1294" width="41.625" style="378" customWidth="1"/>
    <col min="1295" max="1295" width="19.625" style="378" customWidth="1"/>
    <col min="1296" max="1296" width="33.875" style="378" customWidth="1"/>
    <col min="1297" max="1297" width="25" style="378" customWidth="1"/>
    <col min="1298" max="1298" width="13.625" style="378" customWidth="1"/>
    <col min="1299" max="1312" width="4.875" style="378" customWidth="1"/>
    <col min="1313" max="1547" width="9" style="378"/>
    <col min="1548" max="1548" width="4.25" style="378" customWidth="1"/>
    <col min="1549" max="1549" width="25" style="378" customWidth="1"/>
    <col min="1550" max="1550" width="41.625" style="378" customWidth="1"/>
    <col min="1551" max="1551" width="19.625" style="378" customWidth="1"/>
    <col min="1552" max="1552" width="33.875" style="378" customWidth="1"/>
    <col min="1553" max="1553" width="25" style="378" customWidth="1"/>
    <col min="1554" max="1554" width="13.625" style="378" customWidth="1"/>
    <col min="1555" max="1568" width="4.875" style="378" customWidth="1"/>
    <col min="1569" max="1803" width="9" style="378"/>
    <col min="1804" max="1804" width="4.25" style="378" customWidth="1"/>
    <col min="1805" max="1805" width="25" style="378" customWidth="1"/>
    <col min="1806" max="1806" width="41.625" style="378" customWidth="1"/>
    <col min="1807" max="1807" width="19.625" style="378" customWidth="1"/>
    <col min="1808" max="1808" width="33.875" style="378" customWidth="1"/>
    <col min="1809" max="1809" width="25" style="378" customWidth="1"/>
    <col min="1810" max="1810" width="13.625" style="378" customWidth="1"/>
    <col min="1811" max="1824" width="4.875" style="378" customWidth="1"/>
    <col min="1825" max="2059" width="9" style="378"/>
    <col min="2060" max="2060" width="4.25" style="378" customWidth="1"/>
    <col min="2061" max="2061" width="25" style="378" customWidth="1"/>
    <col min="2062" max="2062" width="41.625" style="378" customWidth="1"/>
    <col min="2063" max="2063" width="19.625" style="378" customWidth="1"/>
    <col min="2064" max="2064" width="33.875" style="378" customWidth="1"/>
    <col min="2065" max="2065" width="25" style="378" customWidth="1"/>
    <col min="2066" max="2066" width="13.625" style="378" customWidth="1"/>
    <col min="2067" max="2080" width="4.875" style="378" customWidth="1"/>
    <col min="2081" max="2315" width="9" style="378"/>
    <col min="2316" max="2316" width="4.25" style="378" customWidth="1"/>
    <col min="2317" max="2317" width="25" style="378" customWidth="1"/>
    <col min="2318" max="2318" width="41.625" style="378" customWidth="1"/>
    <col min="2319" max="2319" width="19.625" style="378" customWidth="1"/>
    <col min="2320" max="2320" width="33.875" style="378" customWidth="1"/>
    <col min="2321" max="2321" width="25" style="378" customWidth="1"/>
    <col min="2322" max="2322" width="13.625" style="378" customWidth="1"/>
    <col min="2323" max="2336" width="4.875" style="378" customWidth="1"/>
    <col min="2337" max="2571" width="9" style="378"/>
    <col min="2572" max="2572" width="4.25" style="378" customWidth="1"/>
    <col min="2573" max="2573" width="25" style="378" customWidth="1"/>
    <col min="2574" max="2574" width="41.625" style="378" customWidth="1"/>
    <col min="2575" max="2575" width="19.625" style="378" customWidth="1"/>
    <col min="2576" max="2576" width="33.875" style="378" customWidth="1"/>
    <col min="2577" max="2577" width="25" style="378" customWidth="1"/>
    <col min="2578" max="2578" width="13.625" style="378" customWidth="1"/>
    <col min="2579" max="2592" width="4.875" style="378" customWidth="1"/>
    <col min="2593" max="2827" width="9" style="378"/>
    <col min="2828" max="2828" width="4.25" style="378" customWidth="1"/>
    <col min="2829" max="2829" width="25" style="378" customWidth="1"/>
    <col min="2830" max="2830" width="41.625" style="378" customWidth="1"/>
    <col min="2831" max="2831" width="19.625" style="378" customWidth="1"/>
    <col min="2832" max="2832" width="33.875" style="378" customWidth="1"/>
    <col min="2833" max="2833" width="25" style="378" customWidth="1"/>
    <col min="2834" max="2834" width="13.625" style="378" customWidth="1"/>
    <col min="2835" max="2848" width="4.875" style="378" customWidth="1"/>
    <col min="2849" max="3083" width="9" style="378"/>
    <col min="3084" max="3084" width="4.25" style="378" customWidth="1"/>
    <col min="3085" max="3085" width="25" style="378" customWidth="1"/>
    <col min="3086" max="3086" width="41.625" style="378" customWidth="1"/>
    <col min="3087" max="3087" width="19.625" style="378" customWidth="1"/>
    <col min="3088" max="3088" width="33.875" style="378" customWidth="1"/>
    <col min="3089" max="3089" width="25" style="378" customWidth="1"/>
    <col min="3090" max="3090" width="13.625" style="378" customWidth="1"/>
    <col min="3091" max="3104" width="4.875" style="378" customWidth="1"/>
    <col min="3105" max="3339" width="9" style="378"/>
    <col min="3340" max="3340" width="4.25" style="378" customWidth="1"/>
    <col min="3341" max="3341" width="25" style="378" customWidth="1"/>
    <col min="3342" max="3342" width="41.625" style="378" customWidth="1"/>
    <col min="3343" max="3343" width="19.625" style="378" customWidth="1"/>
    <col min="3344" max="3344" width="33.875" style="378" customWidth="1"/>
    <col min="3345" max="3345" width="25" style="378" customWidth="1"/>
    <col min="3346" max="3346" width="13.625" style="378" customWidth="1"/>
    <col min="3347" max="3360" width="4.875" style="378" customWidth="1"/>
    <col min="3361" max="3595" width="9" style="378"/>
    <col min="3596" max="3596" width="4.25" style="378" customWidth="1"/>
    <col min="3597" max="3597" width="25" style="378" customWidth="1"/>
    <col min="3598" max="3598" width="41.625" style="378" customWidth="1"/>
    <col min="3599" max="3599" width="19.625" style="378" customWidth="1"/>
    <col min="3600" max="3600" width="33.875" style="378" customWidth="1"/>
    <col min="3601" max="3601" width="25" style="378" customWidth="1"/>
    <col min="3602" max="3602" width="13.625" style="378" customWidth="1"/>
    <col min="3603" max="3616" width="4.875" style="378" customWidth="1"/>
    <col min="3617" max="3851" width="9" style="378"/>
    <col min="3852" max="3852" width="4.25" style="378" customWidth="1"/>
    <col min="3853" max="3853" width="25" style="378" customWidth="1"/>
    <col min="3854" max="3854" width="41.625" style="378" customWidth="1"/>
    <col min="3855" max="3855" width="19.625" style="378" customWidth="1"/>
    <col min="3856" max="3856" width="33.875" style="378" customWidth="1"/>
    <col min="3857" max="3857" width="25" style="378" customWidth="1"/>
    <col min="3858" max="3858" width="13.625" style="378" customWidth="1"/>
    <col min="3859" max="3872" width="4.875" style="378" customWidth="1"/>
    <col min="3873" max="4107" width="9" style="378"/>
    <col min="4108" max="4108" width="4.25" style="378" customWidth="1"/>
    <col min="4109" max="4109" width="25" style="378" customWidth="1"/>
    <col min="4110" max="4110" width="41.625" style="378" customWidth="1"/>
    <col min="4111" max="4111" width="19.625" style="378" customWidth="1"/>
    <col min="4112" max="4112" width="33.875" style="378" customWidth="1"/>
    <col min="4113" max="4113" width="25" style="378" customWidth="1"/>
    <col min="4114" max="4114" width="13.625" style="378" customWidth="1"/>
    <col min="4115" max="4128" width="4.875" style="378" customWidth="1"/>
    <col min="4129" max="4363" width="9" style="378"/>
    <col min="4364" max="4364" width="4.25" style="378" customWidth="1"/>
    <col min="4365" max="4365" width="25" style="378" customWidth="1"/>
    <col min="4366" max="4366" width="41.625" style="378" customWidth="1"/>
    <col min="4367" max="4367" width="19.625" style="378" customWidth="1"/>
    <col min="4368" max="4368" width="33.875" style="378" customWidth="1"/>
    <col min="4369" max="4369" width="25" style="378" customWidth="1"/>
    <col min="4370" max="4370" width="13.625" style="378" customWidth="1"/>
    <col min="4371" max="4384" width="4.875" style="378" customWidth="1"/>
    <col min="4385" max="4619" width="9" style="378"/>
    <col min="4620" max="4620" width="4.25" style="378" customWidth="1"/>
    <col min="4621" max="4621" width="25" style="378" customWidth="1"/>
    <col min="4622" max="4622" width="41.625" style="378" customWidth="1"/>
    <col min="4623" max="4623" width="19.625" style="378" customWidth="1"/>
    <col min="4624" max="4624" width="33.875" style="378" customWidth="1"/>
    <col min="4625" max="4625" width="25" style="378" customWidth="1"/>
    <col min="4626" max="4626" width="13.625" style="378" customWidth="1"/>
    <col min="4627" max="4640" width="4.875" style="378" customWidth="1"/>
    <col min="4641" max="4875" width="9" style="378"/>
    <col min="4876" max="4876" width="4.25" style="378" customWidth="1"/>
    <col min="4877" max="4877" width="25" style="378" customWidth="1"/>
    <col min="4878" max="4878" width="41.625" style="378" customWidth="1"/>
    <col min="4879" max="4879" width="19.625" style="378" customWidth="1"/>
    <col min="4880" max="4880" width="33.875" style="378" customWidth="1"/>
    <col min="4881" max="4881" width="25" style="378" customWidth="1"/>
    <col min="4882" max="4882" width="13.625" style="378" customWidth="1"/>
    <col min="4883" max="4896" width="4.875" style="378" customWidth="1"/>
    <col min="4897" max="5131" width="9" style="378"/>
    <col min="5132" max="5132" width="4.25" style="378" customWidth="1"/>
    <col min="5133" max="5133" width="25" style="378" customWidth="1"/>
    <col min="5134" max="5134" width="41.625" style="378" customWidth="1"/>
    <col min="5135" max="5135" width="19.625" style="378" customWidth="1"/>
    <col min="5136" max="5136" width="33.875" style="378" customWidth="1"/>
    <col min="5137" max="5137" width="25" style="378" customWidth="1"/>
    <col min="5138" max="5138" width="13.625" style="378" customWidth="1"/>
    <col min="5139" max="5152" width="4.875" style="378" customWidth="1"/>
    <col min="5153" max="5387" width="9" style="378"/>
    <col min="5388" max="5388" width="4.25" style="378" customWidth="1"/>
    <col min="5389" max="5389" width="25" style="378" customWidth="1"/>
    <col min="5390" max="5390" width="41.625" style="378" customWidth="1"/>
    <col min="5391" max="5391" width="19.625" style="378" customWidth="1"/>
    <col min="5392" max="5392" width="33.875" style="378" customWidth="1"/>
    <col min="5393" max="5393" width="25" style="378" customWidth="1"/>
    <col min="5394" max="5394" width="13.625" style="378" customWidth="1"/>
    <col min="5395" max="5408" width="4.875" style="378" customWidth="1"/>
    <col min="5409" max="5643" width="9" style="378"/>
    <col min="5644" max="5644" width="4.25" style="378" customWidth="1"/>
    <col min="5645" max="5645" width="25" style="378" customWidth="1"/>
    <col min="5646" max="5646" width="41.625" style="378" customWidth="1"/>
    <col min="5647" max="5647" width="19.625" style="378" customWidth="1"/>
    <col min="5648" max="5648" width="33.875" style="378" customWidth="1"/>
    <col min="5649" max="5649" width="25" style="378" customWidth="1"/>
    <col min="5650" max="5650" width="13.625" style="378" customWidth="1"/>
    <col min="5651" max="5664" width="4.875" style="378" customWidth="1"/>
    <col min="5665" max="5899" width="9" style="378"/>
    <col min="5900" max="5900" width="4.25" style="378" customWidth="1"/>
    <col min="5901" max="5901" width="25" style="378" customWidth="1"/>
    <col min="5902" max="5902" width="41.625" style="378" customWidth="1"/>
    <col min="5903" max="5903" width="19.625" style="378" customWidth="1"/>
    <col min="5904" max="5904" width="33.875" style="378" customWidth="1"/>
    <col min="5905" max="5905" width="25" style="378" customWidth="1"/>
    <col min="5906" max="5906" width="13.625" style="378" customWidth="1"/>
    <col min="5907" max="5920" width="4.875" style="378" customWidth="1"/>
    <col min="5921" max="6155" width="9" style="378"/>
    <col min="6156" max="6156" width="4.25" style="378" customWidth="1"/>
    <col min="6157" max="6157" width="25" style="378" customWidth="1"/>
    <col min="6158" max="6158" width="41.625" style="378" customWidth="1"/>
    <col min="6159" max="6159" width="19.625" style="378" customWidth="1"/>
    <col min="6160" max="6160" width="33.875" style="378" customWidth="1"/>
    <col min="6161" max="6161" width="25" style="378" customWidth="1"/>
    <col min="6162" max="6162" width="13.625" style="378" customWidth="1"/>
    <col min="6163" max="6176" width="4.875" style="378" customWidth="1"/>
    <col min="6177" max="6411" width="9" style="378"/>
    <col min="6412" max="6412" width="4.25" style="378" customWidth="1"/>
    <col min="6413" max="6413" width="25" style="378" customWidth="1"/>
    <col min="6414" max="6414" width="41.625" style="378" customWidth="1"/>
    <col min="6415" max="6415" width="19.625" style="378" customWidth="1"/>
    <col min="6416" max="6416" width="33.875" style="378" customWidth="1"/>
    <col min="6417" max="6417" width="25" style="378" customWidth="1"/>
    <col min="6418" max="6418" width="13.625" style="378" customWidth="1"/>
    <col min="6419" max="6432" width="4.875" style="378" customWidth="1"/>
    <col min="6433" max="6667" width="9" style="378"/>
    <col min="6668" max="6668" width="4.25" style="378" customWidth="1"/>
    <col min="6669" max="6669" width="25" style="378" customWidth="1"/>
    <col min="6670" max="6670" width="41.625" style="378" customWidth="1"/>
    <col min="6671" max="6671" width="19.625" style="378" customWidth="1"/>
    <col min="6672" max="6672" width="33.875" style="378" customWidth="1"/>
    <col min="6673" max="6673" width="25" style="378" customWidth="1"/>
    <col min="6674" max="6674" width="13.625" style="378" customWidth="1"/>
    <col min="6675" max="6688" width="4.875" style="378" customWidth="1"/>
    <col min="6689" max="6923" width="9" style="378"/>
    <col min="6924" max="6924" width="4.25" style="378" customWidth="1"/>
    <col min="6925" max="6925" width="25" style="378" customWidth="1"/>
    <col min="6926" max="6926" width="41.625" style="378" customWidth="1"/>
    <col min="6927" max="6927" width="19.625" style="378" customWidth="1"/>
    <col min="6928" max="6928" width="33.875" style="378" customWidth="1"/>
    <col min="6929" max="6929" width="25" style="378" customWidth="1"/>
    <col min="6930" max="6930" width="13.625" style="378" customWidth="1"/>
    <col min="6931" max="6944" width="4.875" style="378" customWidth="1"/>
    <col min="6945" max="7179" width="9" style="378"/>
    <col min="7180" max="7180" width="4.25" style="378" customWidth="1"/>
    <col min="7181" max="7181" width="25" style="378" customWidth="1"/>
    <col min="7182" max="7182" width="41.625" style="378" customWidth="1"/>
    <col min="7183" max="7183" width="19.625" style="378" customWidth="1"/>
    <col min="7184" max="7184" width="33.875" style="378" customWidth="1"/>
    <col min="7185" max="7185" width="25" style="378" customWidth="1"/>
    <col min="7186" max="7186" width="13.625" style="378" customWidth="1"/>
    <col min="7187" max="7200" width="4.875" style="378" customWidth="1"/>
    <col min="7201" max="7435" width="9" style="378"/>
    <col min="7436" max="7436" width="4.25" style="378" customWidth="1"/>
    <col min="7437" max="7437" width="25" style="378" customWidth="1"/>
    <col min="7438" max="7438" width="41.625" style="378" customWidth="1"/>
    <col min="7439" max="7439" width="19.625" style="378" customWidth="1"/>
    <col min="7440" max="7440" width="33.875" style="378" customWidth="1"/>
    <col min="7441" max="7441" width="25" style="378" customWidth="1"/>
    <col min="7442" max="7442" width="13.625" style="378" customWidth="1"/>
    <col min="7443" max="7456" width="4.875" style="378" customWidth="1"/>
    <col min="7457" max="7691" width="9" style="378"/>
    <col min="7692" max="7692" width="4.25" style="378" customWidth="1"/>
    <col min="7693" max="7693" width="25" style="378" customWidth="1"/>
    <col min="7694" max="7694" width="41.625" style="378" customWidth="1"/>
    <col min="7695" max="7695" width="19.625" style="378" customWidth="1"/>
    <col min="7696" max="7696" width="33.875" style="378" customWidth="1"/>
    <col min="7697" max="7697" width="25" style="378" customWidth="1"/>
    <col min="7698" max="7698" width="13.625" style="378" customWidth="1"/>
    <col min="7699" max="7712" width="4.875" style="378" customWidth="1"/>
    <col min="7713" max="7947" width="9" style="378"/>
    <col min="7948" max="7948" width="4.25" style="378" customWidth="1"/>
    <col min="7949" max="7949" width="25" style="378" customWidth="1"/>
    <col min="7950" max="7950" width="41.625" style="378" customWidth="1"/>
    <col min="7951" max="7951" width="19.625" style="378" customWidth="1"/>
    <col min="7952" max="7952" width="33.875" style="378" customWidth="1"/>
    <col min="7953" max="7953" width="25" style="378" customWidth="1"/>
    <col min="7954" max="7954" width="13.625" style="378" customWidth="1"/>
    <col min="7955" max="7968" width="4.875" style="378" customWidth="1"/>
    <col min="7969" max="8203" width="9" style="378"/>
    <col min="8204" max="8204" width="4.25" style="378" customWidth="1"/>
    <col min="8205" max="8205" width="25" style="378" customWidth="1"/>
    <col min="8206" max="8206" width="41.625" style="378" customWidth="1"/>
    <col min="8207" max="8207" width="19.625" style="378" customWidth="1"/>
    <col min="8208" max="8208" width="33.875" style="378" customWidth="1"/>
    <col min="8209" max="8209" width="25" style="378" customWidth="1"/>
    <col min="8210" max="8210" width="13.625" style="378" customWidth="1"/>
    <col min="8211" max="8224" width="4.875" style="378" customWidth="1"/>
    <col min="8225" max="8459" width="9" style="378"/>
    <col min="8460" max="8460" width="4.25" style="378" customWidth="1"/>
    <col min="8461" max="8461" width="25" style="378" customWidth="1"/>
    <col min="8462" max="8462" width="41.625" style="378" customWidth="1"/>
    <col min="8463" max="8463" width="19.625" style="378" customWidth="1"/>
    <col min="8464" max="8464" width="33.875" style="378" customWidth="1"/>
    <col min="8465" max="8465" width="25" style="378" customWidth="1"/>
    <col min="8466" max="8466" width="13.625" style="378" customWidth="1"/>
    <col min="8467" max="8480" width="4.875" style="378" customWidth="1"/>
    <col min="8481" max="8715" width="9" style="378"/>
    <col min="8716" max="8716" width="4.25" style="378" customWidth="1"/>
    <col min="8717" max="8717" width="25" style="378" customWidth="1"/>
    <col min="8718" max="8718" width="41.625" style="378" customWidth="1"/>
    <col min="8719" max="8719" width="19.625" style="378" customWidth="1"/>
    <col min="8720" max="8720" width="33.875" style="378" customWidth="1"/>
    <col min="8721" max="8721" width="25" style="378" customWidth="1"/>
    <col min="8722" max="8722" width="13.625" style="378" customWidth="1"/>
    <col min="8723" max="8736" width="4.875" style="378" customWidth="1"/>
    <col min="8737" max="8971" width="9" style="378"/>
    <col min="8972" max="8972" width="4.25" style="378" customWidth="1"/>
    <col min="8973" max="8973" width="25" style="378" customWidth="1"/>
    <col min="8974" max="8974" width="41.625" style="378" customWidth="1"/>
    <col min="8975" max="8975" width="19.625" style="378" customWidth="1"/>
    <col min="8976" max="8976" width="33.875" style="378" customWidth="1"/>
    <col min="8977" max="8977" width="25" style="378" customWidth="1"/>
    <col min="8978" max="8978" width="13.625" style="378" customWidth="1"/>
    <col min="8979" max="8992" width="4.875" style="378" customWidth="1"/>
    <col min="8993" max="9227" width="9" style="378"/>
    <col min="9228" max="9228" width="4.25" style="378" customWidth="1"/>
    <col min="9229" max="9229" width="25" style="378" customWidth="1"/>
    <col min="9230" max="9230" width="41.625" style="378" customWidth="1"/>
    <col min="9231" max="9231" width="19.625" style="378" customWidth="1"/>
    <col min="9232" max="9232" width="33.875" style="378" customWidth="1"/>
    <col min="9233" max="9233" width="25" style="378" customWidth="1"/>
    <col min="9234" max="9234" width="13.625" style="378" customWidth="1"/>
    <col min="9235" max="9248" width="4.875" style="378" customWidth="1"/>
    <col min="9249" max="9483" width="9" style="378"/>
    <col min="9484" max="9484" width="4.25" style="378" customWidth="1"/>
    <col min="9485" max="9485" width="25" style="378" customWidth="1"/>
    <col min="9486" max="9486" width="41.625" style="378" customWidth="1"/>
    <col min="9487" max="9487" width="19.625" style="378" customWidth="1"/>
    <col min="9488" max="9488" width="33.875" style="378" customWidth="1"/>
    <col min="9489" max="9489" width="25" style="378" customWidth="1"/>
    <col min="9490" max="9490" width="13.625" style="378" customWidth="1"/>
    <col min="9491" max="9504" width="4.875" style="378" customWidth="1"/>
    <col min="9505" max="9739" width="9" style="378"/>
    <col min="9740" max="9740" width="4.25" style="378" customWidth="1"/>
    <col min="9741" max="9741" width="25" style="378" customWidth="1"/>
    <col min="9742" max="9742" width="41.625" style="378" customWidth="1"/>
    <col min="9743" max="9743" width="19.625" style="378" customWidth="1"/>
    <col min="9744" max="9744" width="33.875" style="378" customWidth="1"/>
    <col min="9745" max="9745" width="25" style="378" customWidth="1"/>
    <col min="9746" max="9746" width="13.625" style="378" customWidth="1"/>
    <col min="9747" max="9760" width="4.875" style="378" customWidth="1"/>
    <col min="9761" max="9995" width="9" style="378"/>
    <col min="9996" max="9996" width="4.25" style="378" customWidth="1"/>
    <col min="9997" max="9997" width="25" style="378" customWidth="1"/>
    <col min="9998" max="9998" width="41.625" style="378" customWidth="1"/>
    <col min="9999" max="9999" width="19.625" style="378" customWidth="1"/>
    <col min="10000" max="10000" width="33.875" style="378" customWidth="1"/>
    <col min="10001" max="10001" width="25" style="378" customWidth="1"/>
    <col min="10002" max="10002" width="13.625" style="378" customWidth="1"/>
    <col min="10003" max="10016" width="4.875" style="378" customWidth="1"/>
    <col min="10017" max="10251" width="9" style="378"/>
    <col min="10252" max="10252" width="4.25" style="378" customWidth="1"/>
    <col min="10253" max="10253" width="25" style="378" customWidth="1"/>
    <col min="10254" max="10254" width="41.625" style="378" customWidth="1"/>
    <col min="10255" max="10255" width="19.625" style="378" customWidth="1"/>
    <col min="10256" max="10256" width="33.875" style="378" customWidth="1"/>
    <col min="10257" max="10257" width="25" style="378" customWidth="1"/>
    <col min="10258" max="10258" width="13.625" style="378" customWidth="1"/>
    <col min="10259" max="10272" width="4.875" style="378" customWidth="1"/>
    <col min="10273" max="10507" width="9" style="378"/>
    <col min="10508" max="10508" width="4.25" style="378" customWidth="1"/>
    <col min="10509" max="10509" width="25" style="378" customWidth="1"/>
    <col min="10510" max="10510" width="41.625" style="378" customWidth="1"/>
    <col min="10511" max="10511" width="19.625" style="378" customWidth="1"/>
    <col min="10512" max="10512" width="33.875" style="378" customWidth="1"/>
    <col min="10513" max="10513" width="25" style="378" customWidth="1"/>
    <col min="10514" max="10514" width="13.625" style="378" customWidth="1"/>
    <col min="10515" max="10528" width="4.875" style="378" customWidth="1"/>
    <col min="10529" max="10763" width="9" style="378"/>
    <col min="10764" max="10764" width="4.25" style="378" customWidth="1"/>
    <col min="10765" max="10765" width="25" style="378" customWidth="1"/>
    <col min="10766" max="10766" width="41.625" style="378" customWidth="1"/>
    <col min="10767" max="10767" width="19.625" style="378" customWidth="1"/>
    <col min="10768" max="10768" width="33.875" style="378" customWidth="1"/>
    <col min="10769" max="10769" width="25" style="378" customWidth="1"/>
    <col min="10770" max="10770" width="13.625" style="378" customWidth="1"/>
    <col min="10771" max="10784" width="4.875" style="378" customWidth="1"/>
    <col min="10785" max="11019" width="9" style="378"/>
    <col min="11020" max="11020" width="4.25" style="378" customWidth="1"/>
    <col min="11021" max="11021" width="25" style="378" customWidth="1"/>
    <col min="11022" max="11022" width="41.625" style="378" customWidth="1"/>
    <col min="11023" max="11023" width="19.625" style="378" customWidth="1"/>
    <col min="11024" max="11024" width="33.875" style="378" customWidth="1"/>
    <col min="11025" max="11025" width="25" style="378" customWidth="1"/>
    <col min="11026" max="11026" width="13.625" style="378" customWidth="1"/>
    <col min="11027" max="11040" width="4.875" style="378" customWidth="1"/>
    <col min="11041" max="11275" width="9" style="378"/>
    <col min="11276" max="11276" width="4.25" style="378" customWidth="1"/>
    <col min="11277" max="11277" width="25" style="378" customWidth="1"/>
    <col min="11278" max="11278" width="41.625" style="378" customWidth="1"/>
    <col min="11279" max="11279" width="19.625" style="378" customWidth="1"/>
    <col min="11280" max="11280" width="33.875" style="378" customWidth="1"/>
    <col min="11281" max="11281" width="25" style="378" customWidth="1"/>
    <col min="11282" max="11282" width="13.625" style="378" customWidth="1"/>
    <col min="11283" max="11296" width="4.875" style="378" customWidth="1"/>
    <col min="11297" max="11531" width="9" style="378"/>
    <col min="11532" max="11532" width="4.25" style="378" customWidth="1"/>
    <col min="11533" max="11533" width="25" style="378" customWidth="1"/>
    <col min="11534" max="11534" width="41.625" style="378" customWidth="1"/>
    <col min="11535" max="11535" width="19.625" style="378" customWidth="1"/>
    <col min="11536" max="11536" width="33.875" style="378" customWidth="1"/>
    <col min="11537" max="11537" width="25" style="378" customWidth="1"/>
    <col min="11538" max="11538" width="13.625" style="378" customWidth="1"/>
    <col min="11539" max="11552" width="4.875" style="378" customWidth="1"/>
    <col min="11553" max="11787" width="9" style="378"/>
    <col min="11788" max="11788" width="4.25" style="378" customWidth="1"/>
    <col min="11789" max="11789" width="25" style="378" customWidth="1"/>
    <col min="11790" max="11790" width="41.625" style="378" customWidth="1"/>
    <col min="11791" max="11791" width="19.625" style="378" customWidth="1"/>
    <col min="11792" max="11792" width="33.875" style="378" customWidth="1"/>
    <col min="11793" max="11793" width="25" style="378" customWidth="1"/>
    <col min="11794" max="11794" width="13.625" style="378" customWidth="1"/>
    <col min="11795" max="11808" width="4.875" style="378" customWidth="1"/>
    <col min="11809" max="12043" width="9" style="378"/>
    <col min="12044" max="12044" width="4.25" style="378" customWidth="1"/>
    <col min="12045" max="12045" width="25" style="378" customWidth="1"/>
    <col min="12046" max="12046" width="41.625" style="378" customWidth="1"/>
    <col min="12047" max="12047" width="19.625" style="378" customWidth="1"/>
    <col min="12048" max="12048" width="33.875" style="378" customWidth="1"/>
    <col min="12049" max="12049" width="25" style="378" customWidth="1"/>
    <col min="12050" max="12050" width="13.625" style="378" customWidth="1"/>
    <col min="12051" max="12064" width="4.875" style="378" customWidth="1"/>
    <col min="12065" max="12299" width="9" style="378"/>
    <col min="12300" max="12300" width="4.25" style="378" customWidth="1"/>
    <col min="12301" max="12301" width="25" style="378" customWidth="1"/>
    <col min="12302" max="12302" width="41.625" style="378" customWidth="1"/>
    <col min="12303" max="12303" width="19.625" style="378" customWidth="1"/>
    <col min="12304" max="12304" width="33.875" style="378" customWidth="1"/>
    <col min="12305" max="12305" width="25" style="378" customWidth="1"/>
    <col min="12306" max="12306" width="13.625" style="378" customWidth="1"/>
    <col min="12307" max="12320" width="4.875" style="378" customWidth="1"/>
    <col min="12321" max="12555" width="9" style="378"/>
    <col min="12556" max="12556" width="4.25" style="378" customWidth="1"/>
    <col min="12557" max="12557" width="25" style="378" customWidth="1"/>
    <col min="12558" max="12558" width="41.625" style="378" customWidth="1"/>
    <col min="12559" max="12559" width="19.625" style="378" customWidth="1"/>
    <col min="12560" max="12560" width="33.875" style="378" customWidth="1"/>
    <col min="12561" max="12561" width="25" style="378" customWidth="1"/>
    <col min="12562" max="12562" width="13.625" style="378" customWidth="1"/>
    <col min="12563" max="12576" width="4.875" style="378" customWidth="1"/>
    <col min="12577" max="12811" width="9" style="378"/>
    <col min="12812" max="12812" width="4.25" style="378" customWidth="1"/>
    <col min="12813" max="12813" width="25" style="378" customWidth="1"/>
    <col min="12814" max="12814" width="41.625" style="378" customWidth="1"/>
    <col min="12815" max="12815" width="19.625" style="378" customWidth="1"/>
    <col min="12816" max="12816" width="33.875" style="378" customWidth="1"/>
    <col min="12817" max="12817" width="25" style="378" customWidth="1"/>
    <col min="12818" max="12818" width="13.625" style="378" customWidth="1"/>
    <col min="12819" max="12832" width="4.875" style="378" customWidth="1"/>
    <col min="12833" max="13067" width="9" style="378"/>
    <col min="13068" max="13068" width="4.25" style="378" customWidth="1"/>
    <col min="13069" max="13069" width="25" style="378" customWidth="1"/>
    <col min="13070" max="13070" width="41.625" style="378" customWidth="1"/>
    <col min="13071" max="13071" width="19.625" style="378" customWidth="1"/>
    <col min="13072" max="13072" width="33.875" style="378" customWidth="1"/>
    <col min="13073" max="13073" width="25" style="378" customWidth="1"/>
    <col min="13074" max="13074" width="13.625" style="378" customWidth="1"/>
    <col min="13075" max="13088" width="4.875" style="378" customWidth="1"/>
    <col min="13089" max="13323" width="9" style="378"/>
    <col min="13324" max="13324" width="4.25" style="378" customWidth="1"/>
    <col min="13325" max="13325" width="25" style="378" customWidth="1"/>
    <col min="13326" max="13326" width="41.625" style="378" customWidth="1"/>
    <col min="13327" max="13327" width="19.625" style="378" customWidth="1"/>
    <col min="13328" max="13328" width="33.875" style="378" customWidth="1"/>
    <col min="13329" max="13329" width="25" style="378" customWidth="1"/>
    <col min="13330" max="13330" width="13.625" style="378" customWidth="1"/>
    <col min="13331" max="13344" width="4.875" style="378" customWidth="1"/>
    <col min="13345" max="13579" width="9" style="378"/>
    <col min="13580" max="13580" width="4.25" style="378" customWidth="1"/>
    <col min="13581" max="13581" width="25" style="378" customWidth="1"/>
    <col min="13582" max="13582" width="41.625" style="378" customWidth="1"/>
    <col min="13583" max="13583" width="19.625" style="378" customWidth="1"/>
    <col min="13584" max="13584" width="33.875" style="378" customWidth="1"/>
    <col min="13585" max="13585" width="25" style="378" customWidth="1"/>
    <col min="13586" max="13586" width="13.625" style="378" customWidth="1"/>
    <col min="13587" max="13600" width="4.875" style="378" customWidth="1"/>
    <col min="13601" max="13835" width="9" style="378"/>
    <col min="13836" max="13836" width="4.25" style="378" customWidth="1"/>
    <col min="13837" max="13837" width="25" style="378" customWidth="1"/>
    <col min="13838" max="13838" width="41.625" style="378" customWidth="1"/>
    <col min="13839" max="13839" width="19.625" style="378" customWidth="1"/>
    <col min="13840" max="13840" width="33.875" style="378" customWidth="1"/>
    <col min="13841" max="13841" width="25" style="378" customWidth="1"/>
    <col min="13842" max="13842" width="13.625" style="378" customWidth="1"/>
    <col min="13843" max="13856" width="4.875" style="378" customWidth="1"/>
    <col min="13857" max="14091" width="9" style="378"/>
    <col min="14092" max="14092" width="4.25" style="378" customWidth="1"/>
    <col min="14093" max="14093" width="25" style="378" customWidth="1"/>
    <col min="14094" max="14094" width="41.625" style="378" customWidth="1"/>
    <col min="14095" max="14095" width="19.625" style="378" customWidth="1"/>
    <col min="14096" max="14096" width="33.875" style="378" customWidth="1"/>
    <col min="14097" max="14097" width="25" style="378" customWidth="1"/>
    <col min="14098" max="14098" width="13.625" style="378" customWidth="1"/>
    <col min="14099" max="14112" width="4.875" style="378" customWidth="1"/>
    <col min="14113" max="14347" width="9" style="378"/>
    <col min="14348" max="14348" width="4.25" style="378" customWidth="1"/>
    <col min="14349" max="14349" width="25" style="378" customWidth="1"/>
    <col min="14350" max="14350" width="41.625" style="378" customWidth="1"/>
    <col min="14351" max="14351" width="19.625" style="378" customWidth="1"/>
    <col min="14352" max="14352" width="33.875" style="378" customWidth="1"/>
    <col min="14353" max="14353" width="25" style="378" customWidth="1"/>
    <col min="14354" max="14354" width="13.625" style="378" customWidth="1"/>
    <col min="14355" max="14368" width="4.875" style="378" customWidth="1"/>
    <col min="14369" max="14603" width="9" style="378"/>
    <col min="14604" max="14604" width="4.25" style="378" customWidth="1"/>
    <col min="14605" max="14605" width="25" style="378" customWidth="1"/>
    <col min="14606" max="14606" width="41.625" style="378" customWidth="1"/>
    <col min="14607" max="14607" width="19.625" style="378" customWidth="1"/>
    <col min="14608" max="14608" width="33.875" style="378" customWidth="1"/>
    <col min="14609" max="14609" width="25" style="378" customWidth="1"/>
    <col min="14610" max="14610" width="13.625" style="378" customWidth="1"/>
    <col min="14611" max="14624" width="4.875" style="378" customWidth="1"/>
    <col min="14625" max="14859" width="9" style="378"/>
    <col min="14860" max="14860" width="4.25" style="378" customWidth="1"/>
    <col min="14861" max="14861" width="25" style="378" customWidth="1"/>
    <col min="14862" max="14862" width="41.625" style="378" customWidth="1"/>
    <col min="14863" max="14863" width="19.625" style="378" customWidth="1"/>
    <col min="14864" max="14864" width="33.875" style="378" customWidth="1"/>
    <col min="14865" max="14865" width="25" style="378" customWidth="1"/>
    <col min="14866" max="14866" width="13.625" style="378" customWidth="1"/>
    <col min="14867" max="14880" width="4.875" style="378" customWidth="1"/>
    <col min="14881" max="15115" width="9" style="378"/>
    <col min="15116" max="15116" width="4.25" style="378" customWidth="1"/>
    <col min="15117" max="15117" width="25" style="378" customWidth="1"/>
    <col min="15118" max="15118" width="41.625" style="378" customWidth="1"/>
    <col min="15119" max="15119" width="19.625" style="378" customWidth="1"/>
    <col min="15120" max="15120" width="33.875" style="378" customWidth="1"/>
    <col min="15121" max="15121" width="25" style="378" customWidth="1"/>
    <col min="15122" max="15122" width="13.625" style="378" customWidth="1"/>
    <col min="15123" max="15136" width="4.875" style="378" customWidth="1"/>
    <col min="15137" max="15371" width="9" style="378"/>
    <col min="15372" max="15372" width="4.25" style="378" customWidth="1"/>
    <col min="15373" max="15373" width="25" style="378" customWidth="1"/>
    <col min="15374" max="15374" width="41.625" style="378" customWidth="1"/>
    <col min="15375" max="15375" width="19.625" style="378" customWidth="1"/>
    <col min="15376" max="15376" width="33.875" style="378" customWidth="1"/>
    <col min="15377" max="15377" width="25" style="378" customWidth="1"/>
    <col min="15378" max="15378" width="13.625" style="378" customWidth="1"/>
    <col min="15379" max="15392" width="4.875" style="378" customWidth="1"/>
    <col min="15393" max="15627" width="9" style="378"/>
    <col min="15628" max="15628" width="4.25" style="378" customWidth="1"/>
    <col min="15629" max="15629" width="25" style="378" customWidth="1"/>
    <col min="15630" max="15630" width="41.625" style="378" customWidth="1"/>
    <col min="15631" max="15631" width="19.625" style="378" customWidth="1"/>
    <col min="15632" max="15632" width="33.875" style="378" customWidth="1"/>
    <col min="15633" max="15633" width="25" style="378" customWidth="1"/>
    <col min="15634" max="15634" width="13.625" style="378" customWidth="1"/>
    <col min="15635" max="15648" width="4.875" style="378" customWidth="1"/>
    <col min="15649" max="15883" width="9" style="378"/>
    <col min="15884" max="15884" width="4.25" style="378" customWidth="1"/>
    <col min="15885" max="15885" width="25" style="378" customWidth="1"/>
    <col min="15886" max="15886" width="41.625" style="378" customWidth="1"/>
    <col min="15887" max="15887" width="19.625" style="378" customWidth="1"/>
    <col min="15888" max="15888" width="33.875" style="378" customWidth="1"/>
    <col min="15889" max="15889" width="25" style="378" customWidth="1"/>
    <col min="15890" max="15890" width="13.625" style="378" customWidth="1"/>
    <col min="15891" max="15904" width="4.875" style="378" customWidth="1"/>
    <col min="15905" max="16139" width="9" style="378"/>
    <col min="16140" max="16140" width="4.25" style="378" customWidth="1"/>
    <col min="16141" max="16141" width="25" style="378" customWidth="1"/>
    <col min="16142" max="16142" width="41.625" style="378" customWidth="1"/>
    <col min="16143" max="16143" width="19.625" style="378" customWidth="1"/>
    <col min="16144" max="16144" width="33.875" style="378" customWidth="1"/>
    <col min="16145" max="16145" width="25" style="378" customWidth="1"/>
    <col min="16146" max="16146" width="13.625" style="378" customWidth="1"/>
    <col min="16147" max="16160" width="4.875" style="378" customWidth="1"/>
    <col min="16161" max="16384" width="9" style="378"/>
  </cols>
  <sheetData>
    <row r="2" spans="1:32" ht="20.25" customHeight="1" x14ac:dyDescent="0.4">
      <c r="A2" s="376" t="s">
        <v>376</v>
      </c>
      <c r="B2" s="376"/>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row>
    <row r="3" spans="1:32" ht="20.25" customHeight="1" x14ac:dyDescent="0.4">
      <c r="A3" s="1047" t="s">
        <v>377</v>
      </c>
      <c r="B3" s="1047"/>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row>
    <row r="4" spans="1:32" ht="20.25" customHeight="1" x14ac:dyDescent="0.4">
      <c r="A4" s="379"/>
      <c r="B4" s="379"/>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row>
    <row r="5" spans="1:32" ht="30" customHeight="1" x14ac:dyDescent="0.4">
      <c r="A5" s="379"/>
      <c r="B5" s="379"/>
      <c r="C5" s="377"/>
      <c r="D5" s="377"/>
      <c r="E5" s="377"/>
      <c r="F5" s="377"/>
      <c r="G5" s="377"/>
      <c r="H5" s="377"/>
      <c r="I5" s="377"/>
      <c r="J5" s="379"/>
      <c r="K5" s="379"/>
      <c r="L5" s="379"/>
      <c r="M5" s="379"/>
      <c r="N5" s="379"/>
      <c r="O5" s="379"/>
      <c r="P5" s="379"/>
      <c r="Q5" s="379"/>
      <c r="R5" s="379"/>
      <c r="S5" s="1048" t="s">
        <v>378</v>
      </c>
      <c r="T5" s="1049"/>
      <c r="U5" s="1049"/>
      <c r="V5" s="1050"/>
      <c r="W5" s="380"/>
      <c r="X5" s="381"/>
      <c r="Y5" s="381"/>
      <c r="Z5" s="381"/>
      <c r="AA5" s="381"/>
      <c r="AB5" s="381"/>
      <c r="AC5" s="381"/>
      <c r="AD5" s="381"/>
      <c r="AE5" s="381"/>
      <c r="AF5" s="382"/>
    </row>
    <row r="6" spans="1:32" ht="20.25" customHeight="1" x14ac:dyDescent="0.4">
      <c r="A6" s="379"/>
      <c r="B6" s="379"/>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row>
    <row r="7" spans="1:32" ht="17.25" customHeight="1" x14ac:dyDescent="0.4">
      <c r="A7" s="1048" t="s">
        <v>379</v>
      </c>
      <c r="B7" s="1049"/>
      <c r="C7" s="1050"/>
      <c r="D7" s="1048" t="s">
        <v>380</v>
      </c>
      <c r="E7" s="1050"/>
      <c r="F7" s="1048" t="s">
        <v>381</v>
      </c>
      <c r="G7" s="1050"/>
      <c r="H7" s="1048" t="s">
        <v>382</v>
      </c>
      <c r="I7" s="1049"/>
      <c r="J7" s="1049"/>
      <c r="K7" s="1049"/>
      <c r="L7" s="1049"/>
      <c r="M7" s="1049"/>
      <c r="N7" s="1049"/>
      <c r="O7" s="1049"/>
      <c r="P7" s="1049"/>
      <c r="Q7" s="1049"/>
      <c r="R7" s="1049"/>
      <c r="S7" s="1049"/>
      <c r="T7" s="1049"/>
      <c r="U7" s="1049"/>
      <c r="V7" s="1049"/>
      <c r="W7" s="1049"/>
      <c r="X7" s="1050"/>
      <c r="Y7" s="1048" t="s">
        <v>383</v>
      </c>
      <c r="Z7" s="1049"/>
      <c r="AA7" s="1049"/>
      <c r="AB7" s="1050"/>
      <c r="AC7" s="1048" t="s">
        <v>384</v>
      </c>
      <c r="AD7" s="1049"/>
      <c r="AE7" s="1049"/>
      <c r="AF7" s="1050"/>
    </row>
    <row r="8" spans="1:32" ht="18.75" customHeight="1" x14ac:dyDescent="0.4">
      <c r="A8" s="383"/>
      <c r="B8" s="384"/>
      <c r="C8" s="385"/>
      <c r="D8" s="386"/>
      <c r="E8" s="387"/>
      <c r="F8" s="388"/>
      <c r="G8" s="387"/>
      <c r="H8" s="389" t="s">
        <v>385</v>
      </c>
      <c r="I8" s="390" t="s">
        <v>352</v>
      </c>
      <c r="J8" s="391" t="s">
        <v>386</v>
      </c>
      <c r="K8" s="392"/>
      <c r="L8" s="390" t="s">
        <v>352</v>
      </c>
      <c r="M8" s="391" t="s">
        <v>387</v>
      </c>
      <c r="N8" s="391"/>
      <c r="O8" s="391"/>
      <c r="P8" s="391"/>
      <c r="Q8" s="391"/>
      <c r="R8" s="391"/>
      <c r="S8" s="391"/>
      <c r="T8" s="391"/>
      <c r="U8" s="391"/>
      <c r="V8" s="391"/>
      <c r="W8" s="391"/>
      <c r="X8" s="393"/>
      <c r="Y8" s="394" t="s">
        <v>352</v>
      </c>
      <c r="Z8" s="395" t="s">
        <v>388</v>
      </c>
      <c r="AA8" s="395"/>
      <c r="AB8" s="396"/>
      <c r="AC8" s="394" t="s">
        <v>352</v>
      </c>
      <c r="AD8" s="395" t="s">
        <v>388</v>
      </c>
      <c r="AE8" s="395"/>
      <c r="AF8" s="396"/>
    </row>
    <row r="9" spans="1:32" ht="18.75" customHeight="1" x14ac:dyDescent="0.4">
      <c r="A9" s="397"/>
      <c r="B9" s="398"/>
      <c r="C9" s="399"/>
      <c r="D9" s="400"/>
      <c r="E9" s="401"/>
      <c r="F9" s="402"/>
      <c r="G9" s="401"/>
      <c r="H9" s="1040" t="s">
        <v>389</v>
      </c>
      <c r="I9" s="1042" t="s">
        <v>352</v>
      </c>
      <c r="J9" s="1044" t="s">
        <v>390</v>
      </c>
      <c r="K9" s="1044"/>
      <c r="L9" s="1044"/>
      <c r="M9" s="1042" t="s">
        <v>352</v>
      </c>
      <c r="N9" s="1044" t="s">
        <v>391</v>
      </c>
      <c r="O9" s="1044"/>
      <c r="P9" s="1044"/>
      <c r="Q9" s="403"/>
      <c r="R9" s="403"/>
      <c r="S9" s="403"/>
      <c r="T9" s="403"/>
      <c r="U9" s="403"/>
      <c r="V9" s="403"/>
      <c r="W9" s="403"/>
      <c r="X9" s="404"/>
      <c r="Y9" s="405" t="s">
        <v>352</v>
      </c>
      <c r="Z9" s="406" t="s">
        <v>392</v>
      </c>
      <c r="AA9" s="407"/>
      <c r="AB9" s="408"/>
      <c r="AC9" s="405" t="s">
        <v>352</v>
      </c>
      <c r="AD9" s="406" t="s">
        <v>392</v>
      </c>
      <c r="AE9" s="407"/>
      <c r="AF9" s="408"/>
    </row>
    <row r="10" spans="1:32" ht="18.75" customHeight="1" x14ac:dyDescent="0.4">
      <c r="A10" s="397"/>
      <c r="B10" s="398"/>
      <c r="C10" s="399"/>
      <c r="D10" s="400"/>
      <c r="E10" s="401"/>
      <c r="F10" s="402"/>
      <c r="G10" s="401"/>
      <c r="H10" s="1041"/>
      <c r="I10" s="1043"/>
      <c r="J10" s="1045"/>
      <c r="K10" s="1045"/>
      <c r="L10" s="1045"/>
      <c r="M10" s="1043"/>
      <c r="N10" s="1045"/>
      <c r="O10" s="1045"/>
      <c r="P10" s="1045"/>
      <c r="Q10" s="409"/>
      <c r="R10" s="409"/>
      <c r="S10" s="409"/>
      <c r="T10" s="409"/>
      <c r="U10" s="409"/>
      <c r="V10" s="409"/>
      <c r="W10" s="409"/>
      <c r="X10" s="410"/>
      <c r="Y10" s="411"/>
      <c r="Z10" s="412"/>
      <c r="AA10" s="412"/>
      <c r="AB10" s="413"/>
      <c r="AC10" s="411"/>
      <c r="AD10" s="412"/>
      <c r="AE10" s="412"/>
      <c r="AF10" s="413"/>
    </row>
    <row r="11" spans="1:32" ht="18.75" customHeight="1" x14ac:dyDescent="0.4">
      <c r="A11" s="405" t="s">
        <v>352</v>
      </c>
      <c r="B11" s="398" t="s">
        <v>393</v>
      </c>
      <c r="C11" s="399" t="s">
        <v>394</v>
      </c>
      <c r="D11" s="400"/>
      <c r="E11" s="401"/>
      <c r="F11" s="402"/>
      <c r="G11" s="401"/>
      <c r="H11" s="1040" t="s">
        <v>395</v>
      </c>
      <c r="I11" s="1042" t="s">
        <v>352</v>
      </c>
      <c r="J11" s="1044" t="s">
        <v>390</v>
      </c>
      <c r="K11" s="1044"/>
      <c r="L11" s="1044"/>
      <c r="M11" s="1042" t="s">
        <v>352</v>
      </c>
      <c r="N11" s="1044" t="s">
        <v>391</v>
      </c>
      <c r="O11" s="1044"/>
      <c r="P11" s="1044"/>
      <c r="Q11" s="403"/>
      <c r="R11" s="403"/>
      <c r="S11" s="403"/>
      <c r="T11" s="403"/>
      <c r="U11" s="403"/>
      <c r="V11" s="403"/>
      <c r="W11" s="403"/>
      <c r="X11" s="404"/>
      <c r="Y11" s="411"/>
      <c r="Z11" s="412"/>
      <c r="AA11" s="412"/>
      <c r="AB11" s="413"/>
      <c r="AC11" s="411"/>
      <c r="AD11" s="412"/>
      <c r="AE11" s="412"/>
      <c r="AF11" s="413"/>
    </row>
    <row r="12" spans="1:32" ht="18.75" customHeight="1" x14ac:dyDescent="0.4">
      <c r="A12" s="397"/>
      <c r="B12" s="398"/>
      <c r="C12" s="399"/>
      <c r="D12" s="400"/>
      <c r="E12" s="401"/>
      <c r="F12" s="402"/>
      <c r="G12" s="401"/>
      <c r="H12" s="1041"/>
      <c r="I12" s="1043"/>
      <c r="J12" s="1045"/>
      <c r="K12" s="1045"/>
      <c r="L12" s="1045"/>
      <c r="M12" s="1043"/>
      <c r="N12" s="1045"/>
      <c r="O12" s="1045"/>
      <c r="P12" s="1045"/>
      <c r="Q12" s="409"/>
      <c r="R12" s="409"/>
      <c r="S12" s="409"/>
      <c r="T12" s="409"/>
      <c r="U12" s="409"/>
      <c r="V12" s="409"/>
      <c r="W12" s="409"/>
      <c r="X12" s="410"/>
      <c r="Y12" s="411"/>
      <c r="Z12" s="412"/>
      <c r="AA12" s="412"/>
      <c r="AB12" s="413"/>
      <c r="AC12" s="411"/>
      <c r="AD12" s="412"/>
      <c r="AE12" s="412"/>
      <c r="AF12" s="413"/>
    </row>
    <row r="13" spans="1:32" ht="18.75" customHeight="1" x14ac:dyDescent="0.4">
      <c r="A13" s="397"/>
      <c r="B13" s="398"/>
      <c r="C13" s="399"/>
      <c r="D13" s="400"/>
      <c r="E13" s="401"/>
      <c r="F13" s="402"/>
      <c r="G13" s="401"/>
      <c r="H13" s="414" t="s">
        <v>396</v>
      </c>
      <c r="I13" s="415" t="s">
        <v>352</v>
      </c>
      <c r="J13" s="416" t="s">
        <v>386</v>
      </c>
      <c r="K13" s="416"/>
      <c r="L13" s="417" t="s">
        <v>352</v>
      </c>
      <c r="M13" s="416" t="s">
        <v>397</v>
      </c>
      <c r="N13" s="416"/>
      <c r="O13" s="417" t="s">
        <v>352</v>
      </c>
      <c r="P13" s="416" t="s">
        <v>398</v>
      </c>
      <c r="Q13" s="418"/>
      <c r="R13" s="417" t="s">
        <v>352</v>
      </c>
      <c r="S13" s="416" t="s">
        <v>399</v>
      </c>
      <c r="T13" s="418"/>
      <c r="U13" s="418"/>
      <c r="V13" s="418"/>
      <c r="W13" s="418"/>
      <c r="X13" s="419"/>
      <c r="Y13" s="411"/>
      <c r="Z13" s="412"/>
      <c r="AA13" s="412"/>
      <c r="AB13" s="413"/>
      <c r="AC13" s="411"/>
      <c r="AD13" s="412"/>
      <c r="AE13" s="412"/>
      <c r="AF13" s="413"/>
    </row>
    <row r="14" spans="1:32" ht="18.75" customHeight="1" x14ac:dyDescent="0.4">
      <c r="A14" s="397"/>
      <c r="B14" s="398"/>
      <c r="C14" s="399"/>
      <c r="D14" s="400"/>
      <c r="E14" s="401"/>
      <c r="F14" s="402"/>
      <c r="G14" s="420"/>
      <c r="H14" s="421" t="s">
        <v>400</v>
      </c>
      <c r="I14" s="422" t="s">
        <v>352</v>
      </c>
      <c r="J14" s="423" t="s">
        <v>401</v>
      </c>
      <c r="K14" s="423"/>
      <c r="L14" s="424" t="s">
        <v>352</v>
      </c>
      <c r="M14" s="423" t="s">
        <v>402</v>
      </c>
      <c r="N14" s="423"/>
      <c r="O14" s="424" t="s">
        <v>352</v>
      </c>
      <c r="P14" s="423" t="s">
        <v>403</v>
      </c>
      <c r="Q14" s="425"/>
      <c r="R14" s="424"/>
      <c r="S14" s="423"/>
      <c r="T14" s="425"/>
      <c r="U14" s="425"/>
      <c r="V14" s="425"/>
      <c r="W14" s="425"/>
      <c r="X14" s="426"/>
      <c r="Y14" s="411"/>
      <c r="Z14" s="412"/>
      <c r="AA14" s="412"/>
      <c r="AB14" s="413"/>
      <c r="AC14" s="411"/>
      <c r="AD14" s="412"/>
      <c r="AE14" s="412"/>
      <c r="AF14" s="413"/>
    </row>
    <row r="15" spans="1:32" ht="18.75" customHeight="1" x14ac:dyDescent="0.4">
      <c r="A15" s="427"/>
      <c r="B15" s="428"/>
      <c r="C15" s="429"/>
      <c r="D15" s="430"/>
      <c r="E15" s="431"/>
      <c r="F15" s="432"/>
      <c r="G15" s="433"/>
      <c r="H15" s="434" t="s">
        <v>404</v>
      </c>
      <c r="I15" s="435" t="s">
        <v>352</v>
      </c>
      <c r="J15" s="436" t="s">
        <v>386</v>
      </c>
      <c r="K15" s="436"/>
      <c r="L15" s="437" t="s">
        <v>352</v>
      </c>
      <c r="M15" s="436" t="s">
        <v>387</v>
      </c>
      <c r="N15" s="436"/>
      <c r="O15" s="436"/>
      <c r="P15" s="436"/>
      <c r="Q15" s="438"/>
      <c r="R15" s="438"/>
      <c r="S15" s="438"/>
      <c r="T15" s="438"/>
      <c r="U15" s="438"/>
      <c r="V15" s="438"/>
      <c r="W15" s="438"/>
      <c r="X15" s="439"/>
      <c r="Y15" s="440"/>
      <c r="Z15" s="441"/>
      <c r="AA15" s="441"/>
      <c r="AB15" s="442"/>
      <c r="AC15" s="440"/>
      <c r="AD15" s="441"/>
      <c r="AE15" s="441"/>
      <c r="AF15" s="442"/>
    </row>
    <row r="16" spans="1:32" ht="18.75" customHeight="1" x14ac:dyDescent="0.4">
      <c r="A16" s="383"/>
      <c r="B16" s="384"/>
      <c r="C16" s="385"/>
      <c r="D16" s="386"/>
      <c r="E16" s="387"/>
      <c r="F16" s="388"/>
      <c r="G16" s="396"/>
      <c r="H16" s="443" t="s">
        <v>405</v>
      </c>
      <c r="I16" s="390" t="s">
        <v>352</v>
      </c>
      <c r="J16" s="406" t="s">
        <v>386</v>
      </c>
      <c r="K16" s="406"/>
      <c r="L16" s="444"/>
      <c r="M16" s="390" t="s">
        <v>352</v>
      </c>
      <c r="N16" s="406" t="s">
        <v>406</v>
      </c>
      <c r="O16" s="406"/>
      <c r="P16" s="444"/>
      <c r="Q16" s="390" t="s">
        <v>352</v>
      </c>
      <c r="R16" s="377" t="s">
        <v>407</v>
      </c>
      <c r="S16" s="445"/>
      <c r="T16" s="445"/>
      <c r="U16" s="445"/>
      <c r="V16" s="445"/>
      <c r="W16" s="445"/>
      <c r="X16" s="446"/>
      <c r="Y16" s="394" t="s">
        <v>352</v>
      </c>
      <c r="Z16" s="395" t="s">
        <v>388</v>
      </c>
      <c r="AA16" s="395"/>
      <c r="AB16" s="396"/>
      <c r="AC16" s="394" t="s">
        <v>352</v>
      </c>
      <c r="AD16" s="395" t="s">
        <v>388</v>
      </c>
      <c r="AE16" s="395"/>
      <c r="AF16" s="396"/>
    </row>
    <row r="17" spans="1:32" ht="18.75" customHeight="1" x14ac:dyDescent="0.4">
      <c r="A17" s="397"/>
      <c r="B17" s="398"/>
      <c r="C17" s="399"/>
      <c r="D17" s="400"/>
      <c r="E17" s="401"/>
      <c r="F17" s="402"/>
      <c r="G17" s="408"/>
      <c r="H17" s="447" t="s">
        <v>408</v>
      </c>
      <c r="I17" s="448" t="s">
        <v>352</v>
      </c>
      <c r="J17" s="416" t="s">
        <v>386</v>
      </c>
      <c r="K17" s="449"/>
      <c r="L17" s="417" t="s">
        <v>352</v>
      </c>
      <c r="M17" s="416" t="s">
        <v>387</v>
      </c>
      <c r="N17" s="450"/>
      <c r="O17" s="450"/>
      <c r="P17" s="450"/>
      <c r="Q17" s="450"/>
      <c r="R17" s="450"/>
      <c r="S17" s="450"/>
      <c r="T17" s="450"/>
      <c r="U17" s="450"/>
      <c r="V17" s="450"/>
      <c r="W17" s="450"/>
      <c r="X17" s="451"/>
      <c r="Y17" s="405" t="s">
        <v>352</v>
      </c>
      <c r="Z17" s="406" t="s">
        <v>392</v>
      </c>
      <c r="AA17" s="407"/>
      <c r="AB17" s="408"/>
      <c r="AC17" s="405" t="s">
        <v>352</v>
      </c>
      <c r="AD17" s="406" t="s">
        <v>392</v>
      </c>
      <c r="AE17" s="407"/>
      <c r="AF17" s="408"/>
    </row>
    <row r="18" spans="1:32" ht="18.75" customHeight="1" x14ac:dyDescent="0.4">
      <c r="A18" s="397"/>
      <c r="B18" s="398"/>
      <c r="C18" s="399"/>
      <c r="D18" s="400"/>
      <c r="E18" s="401"/>
      <c r="F18" s="402"/>
      <c r="G18" s="408"/>
      <c r="H18" s="452" t="s">
        <v>409</v>
      </c>
      <c r="I18" s="448" t="s">
        <v>352</v>
      </c>
      <c r="J18" s="416" t="s">
        <v>386</v>
      </c>
      <c r="K18" s="449"/>
      <c r="L18" s="417" t="s">
        <v>352</v>
      </c>
      <c r="M18" s="416" t="s">
        <v>387</v>
      </c>
      <c r="N18" s="450"/>
      <c r="O18" s="450"/>
      <c r="P18" s="450"/>
      <c r="Q18" s="450"/>
      <c r="R18" s="450"/>
      <c r="S18" s="450"/>
      <c r="T18" s="450"/>
      <c r="U18" s="450"/>
      <c r="V18" s="450"/>
      <c r="W18" s="450"/>
      <c r="X18" s="451"/>
      <c r="Y18" s="453"/>
      <c r="Z18" s="407"/>
      <c r="AA18" s="407"/>
      <c r="AB18" s="408"/>
      <c r="AC18" s="453"/>
      <c r="AD18" s="407"/>
      <c r="AE18" s="407"/>
      <c r="AF18" s="408"/>
    </row>
    <row r="19" spans="1:32" ht="18.75" customHeight="1" x14ac:dyDescent="0.4">
      <c r="A19" s="397"/>
      <c r="B19" s="398"/>
      <c r="C19" s="399"/>
      <c r="D19" s="400"/>
      <c r="E19" s="401"/>
      <c r="F19" s="402"/>
      <c r="G19" s="408"/>
      <c r="H19" s="447" t="s">
        <v>410</v>
      </c>
      <c r="I19" s="448" t="s">
        <v>352</v>
      </c>
      <c r="J19" s="416" t="s">
        <v>386</v>
      </c>
      <c r="K19" s="449"/>
      <c r="L19" s="417" t="s">
        <v>352</v>
      </c>
      <c r="M19" s="416" t="s">
        <v>387</v>
      </c>
      <c r="N19" s="450"/>
      <c r="O19" s="450"/>
      <c r="P19" s="450"/>
      <c r="Q19" s="450"/>
      <c r="R19" s="450"/>
      <c r="S19" s="450"/>
      <c r="T19" s="450"/>
      <c r="U19" s="450"/>
      <c r="V19" s="450"/>
      <c r="W19" s="450"/>
      <c r="X19" s="451"/>
      <c r="Y19" s="453"/>
      <c r="Z19" s="407"/>
      <c r="AA19" s="407"/>
      <c r="AB19" s="408"/>
      <c r="AC19" s="453"/>
      <c r="AD19" s="407"/>
      <c r="AE19" s="407"/>
      <c r="AF19" s="408"/>
    </row>
    <row r="20" spans="1:32" ht="18.75" customHeight="1" x14ac:dyDescent="0.4">
      <c r="A20" s="397"/>
      <c r="B20" s="398"/>
      <c r="C20" s="399"/>
      <c r="D20" s="400"/>
      <c r="E20" s="401"/>
      <c r="F20" s="402"/>
      <c r="G20" s="408"/>
      <c r="H20" s="454" t="s">
        <v>411</v>
      </c>
      <c r="I20" s="448" t="s">
        <v>352</v>
      </c>
      <c r="J20" s="416" t="s">
        <v>386</v>
      </c>
      <c r="K20" s="449"/>
      <c r="L20" s="417" t="s">
        <v>352</v>
      </c>
      <c r="M20" s="416" t="s">
        <v>387</v>
      </c>
      <c r="N20" s="450"/>
      <c r="O20" s="450"/>
      <c r="P20" s="450"/>
      <c r="Q20" s="450"/>
      <c r="R20" s="450"/>
      <c r="S20" s="450"/>
      <c r="T20" s="450"/>
      <c r="U20" s="450"/>
      <c r="V20" s="450"/>
      <c r="W20" s="450"/>
      <c r="X20" s="451"/>
      <c r="Y20" s="453"/>
      <c r="Z20" s="407"/>
      <c r="AA20" s="407"/>
      <c r="AB20" s="408"/>
      <c r="AC20" s="453"/>
      <c r="AD20" s="407"/>
      <c r="AE20" s="407"/>
      <c r="AF20" s="408"/>
    </row>
    <row r="21" spans="1:32" ht="18.75" customHeight="1" x14ac:dyDescent="0.4">
      <c r="A21" s="397"/>
      <c r="B21" s="398"/>
      <c r="C21" s="399"/>
      <c r="D21" s="400"/>
      <c r="E21" s="401"/>
      <c r="F21" s="402"/>
      <c r="G21" s="408"/>
      <c r="H21" s="455" t="s">
        <v>412</v>
      </c>
      <c r="I21" s="448" t="s">
        <v>352</v>
      </c>
      <c r="J21" s="416" t="s">
        <v>386</v>
      </c>
      <c r="K21" s="449"/>
      <c r="L21" s="417" t="s">
        <v>352</v>
      </c>
      <c r="M21" s="416" t="s">
        <v>387</v>
      </c>
      <c r="N21" s="450"/>
      <c r="O21" s="450"/>
      <c r="P21" s="450"/>
      <c r="Q21" s="450"/>
      <c r="R21" s="450"/>
      <c r="S21" s="450"/>
      <c r="T21" s="450"/>
      <c r="U21" s="450"/>
      <c r="V21" s="450"/>
      <c r="W21" s="450"/>
      <c r="X21" s="451"/>
      <c r="Y21" s="453"/>
      <c r="Z21" s="407"/>
      <c r="AA21" s="407"/>
      <c r="AB21" s="408"/>
      <c r="AC21" s="453"/>
      <c r="AD21" s="407"/>
      <c r="AE21" s="407"/>
      <c r="AF21" s="408"/>
    </row>
    <row r="22" spans="1:32" ht="18.75" customHeight="1" x14ac:dyDescent="0.4">
      <c r="A22" s="405" t="s">
        <v>352</v>
      </c>
      <c r="B22" s="398" t="s">
        <v>413</v>
      </c>
      <c r="C22" s="399" t="s">
        <v>414</v>
      </c>
      <c r="D22" s="400"/>
      <c r="E22" s="401"/>
      <c r="F22" s="402"/>
      <c r="G22" s="408"/>
      <c r="H22" s="447" t="s">
        <v>415</v>
      </c>
      <c r="I22" s="448" t="s">
        <v>352</v>
      </c>
      <c r="J22" s="416" t="s">
        <v>386</v>
      </c>
      <c r="K22" s="449"/>
      <c r="L22" s="417" t="s">
        <v>352</v>
      </c>
      <c r="M22" s="416" t="s">
        <v>387</v>
      </c>
      <c r="N22" s="450"/>
      <c r="O22" s="450"/>
      <c r="P22" s="450"/>
      <c r="Q22" s="450"/>
      <c r="R22" s="450"/>
      <c r="S22" s="450"/>
      <c r="T22" s="450"/>
      <c r="U22" s="450"/>
      <c r="V22" s="450"/>
      <c r="W22" s="450"/>
      <c r="X22" s="451"/>
      <c r="Y22" s="453"/>
      <c r="Z22" s="407"/>
      <c r="AA22" s="407"/>
      <c r="AB22" s="408"/>
      <c r="AC22" s="453"/>
      <c r="AD22" s="407"/>
      <c r="AE22" s="407"/>
      <c r="AF22" s="408"/>
    </row>
    <row r="23" spans="1:32" ht="18.75" customHeight="1" x14ac:dyDescent="0.4">
      <c r="A23" s="397"/>
      <c r="B23" s="398"/>
      <c r="C23" s="399"/>
      <c r="D23" s="400"/>
      <c r="E23" s="401"/>
      <c r="F23" s="402"/>
      <c r="G23" s="408"/>
      <c r="H23" s="447" t="s">
        <v>416</v>
      </c>
      <c r="I23" s="448" t="s">
        <v>352</v>
      </c>
      <c r="J23" s="416" t="s">
        <v>386</v>
      </c>
      <c r="K23" s="449"/>
      <c r="L23" s="417" t="s">
        <v>352</v>
      </c>
      <c r="M23" s="416" t="s">
        <v>387</v>
      </c>
      <c r="N23" s="450"/>
      <c r="O23" s="450"/>
      <c r="P23" s="450"/>
      <c r="Q23" s="450"/>
      <c r="R23" s="450"/>
      <c r="S23" s="450"/>
      <c r="T23" s="450"/>
      <c r="U23" s="450"/>
      <c r="V23" s="450"/>
      <c r="W23" s="450"/>
      <c r="X23" s="451"/>
      <c r="Y23" s="453"/>
      <c r="Z23" s="407"/>
      <c r="AA23" s="407"/>
      <c r="AB23" s="408"/>
      <c r="AC23" s="453"/>
      <c r="AD23" s="407"/>
      <c r="AE23" s="407"/>
      <c r="AF23" s="408"/>
    </row>
    <row r="24" spans="1:32" ht="18.75" customHeight="1" x14ac:dyDescent="0.4">
      <c r="A24" s="397"/>
      <c r="B24" s="398"/>
      <c r="C24" s="399"/>
      <c r="D24" s="400"/>
      <c r="E24" s="401"/>
      <c r="F24" s="402"/>
      <c r="G24" s="408"/>
      <c r="H24" s="447" t="s">
        <v>417</v>
      </c>
      <c r="I24" s="415" t="s">
        <v>352</v>
      </c>
      <c r="J24" s="416" t="s">
        <v>386</v>
      </c>
      <c r="K24" s="416"/>
      <c r="L24" s="417" t="s">
        <v>352</v>
      </c>
      <c r="M24" s="416" t="s">
        <v>418</v>
      </c>
      <c r="N24" s="416"/>
      <c r="O24" s="417" t="s">
        <v>352</v>
      </c>
      <c r="P24" s="416" t="s">
        <v>419</v>
      </c>
      <c r="Q24" s="418"/>
      <c r="R24" s="417" t="s">
        <v>352</v>
      </c>
      <c r="S24" s="416" t="s">
        <v>420</v>
      </c>
      <c r="T24" s="418"/>
      <c r="U24" s="418"/>
      <c r="V24" s="416"/>
      <c r="W24" s="416"/>
      <c r="X24" s="456"/>
      <c r="Y24" s="453"/>
      <c r="Z24" s="407"/>
      <c r="AA24" s="407"/>
      <c r="AB24" s="408"/>
      <c r="AC24" s="453"/>
      <c r="AD24" s="407"/>
      <c r="AE24" s="407"/>
      <c r="AF24" s="408"/>
    </row>
    <row r="25" spans="1:32" ht="18.75" customHeight="1" x14ac:dyDescent="0.4">
      <c r="A25" s="397"/>
      <c r="B25" s="398"/>
      <c r="C25" s="399"/>
      <c r="D25" s="400"/>
      <c r="E25" s="401"/>
      <c r="F25" s="402"/>
      <c r="G25" s="408"/>
      <c r="H25" s="455" t="s">
        <v>421</v>
      </c>
      <c r="I25" s="448" t="s">
        <v>352</v>
      </c>
      <c r="J25" s="416" t="s">
        <v>386</v>
      </c>
      <c r="K25" s="416"/>
      <c r="L25" s="457" t="s">
        <v>352</v>
      </c>
      <c r="M25" s="416" t="s">
        <v>422</v>
      </c>
      <c r="N25" s="416"/>
      <c r="O25" s="390" t="s">
        <v>352</v>
      </c>
      <c r="P25" s="416" t="s">
        <v>423</v>
      </c>
      <c r="Q25" s="450"/>
      <c r="R25" s="450"/>
      <c r="S25" s="450"/>
      <c r="T25" s="450"/>
      <c r="U25" s="450"/>
      <c r="V25" s="450"/>
      <c r="W25" s="450"/>
      <c r="X25" s="451"/>
      <c r="Y25" s="453"/>
      <c r="Z25" s="407"/>
      <c r="AA25" s="407"/>
      <c r="AB25" s="408"/>
      <c r="AC25" s="453"/>
      <c r="AD25" s="407"/>
      <c r="AE25" s="407"/>
      <c r="AF25" s="408"/>
    </row>
    <row r="26" spans="1:32" ht="18.75" customHeight="1" x14ac:dyDescent="0.4">
      <c r="A26" s="397"/>
      <c r="B26" s="398"/>
      <c r="C26" s="399"/>
      <c r="D26" s="400"/>
      <c r="E26" s="401"/>
      <c r="F26" s="402"/>
      <c r="G26" s="408"/>
      <c r="H26" s="447" t="s">
        <v>424</v>
      </c>
      <c r="I26" s="448" t="s">
        <v>352</v>
      </c>
      <c r="J26" s="416" t="s">
        <v>386</v>
      </c>
      <c r="K26" s="449"/>
      <c r="L26" s="417" t="s">
        <v>352</v>
      </c>
      <c r="M26" s="416" t="s">
        <v>387</v>
      </c>
      <c r="N26" s="450"/>
      <c r="O26" s="450"/>
      <c r="P26" s="450"/>
      <c r="Q26" s="450"/>
      <c r="R26" s="450"/>
      <c r="S26" s="450"/>
      <c r="T26" s="450"/>
      <c r="U26" s="450"/>
      <c r="V26" s="450"/>
      <c r="W26" s="450"/>
      <c r="X26" s="451"/>
      <c r="Y26" s="453"/>
      <c r="Z26" s="407"/>
      <c r="AA26" s="407"/>
      <c r="AB26" s="408"/>
      <c r="AC26" s="453"/>
      <c r="AD26" s="407"/>
      <c r="AE26" s="407"/>
      <c r="AF26" s="408"/>
    </row>
    <row r="27" spans="1:32" ht="18.75" customHeight="1" x14ac:dyDescent="0.4">
      <c r="A27" s="397"/>
      <c r="B27" s="398"/>
      <c r="C27" s="399"/>
      <c r="D27" s="400"/>
      <c r="E27" s="401"/>
      <c r="F27" s="402"/>
      <c r="G27" s="408"/>
      <c r="H27" s="414" t="s">
        <v>396</v>
      </c>
      <c r="I27" s="415" t="s">
        <v>352</v>
      </c>
      <c r="J27" s="416" t="s">
        <v>386</v>
      </c>
      <c r="K27" s="416"/>
      <c r="L27" s="417" t="s">
        <v>352</v>
      </c>
      <c r="M27" s="416" t="s">
        <v>397</v>
      </c>
      <c r="N27" s="416"/>
      <c r="O27" s="417" t="s">
        <v>352</v>
      </c>
      <c r="P27" s="416" t="s">
        <v>398</v>
      </c>
      <c r="Q27" s="418"/>
      <c r="R27" s="417" t="s">
        <v>352</v>
      </c>
      <c r="S27" s="416" t="s">
        <v>399</v>
      </c>
      <c r="T27" s="418"/>
      <c r="U27" s="418"/>
      <c r="V27" s="418"/>
      <c r="W27" s="418"/>
      <c r="X27" s="419"/>
      <c r="Y27" s="453"/>
      <c r="Z27" s="407"/>
      <c r="AA27" s="407"/>
      <c r="AB27" s="408"/>
      <c r="AC27" s="453"/>
      <c r="AD27" s="407"/>
      <c r="AE27" s="407"/>
      <c r="AF27" s="408"/>
    </row>
    <row r="28" spans="1:32" ht="18.75" customHeight="1" x14ac:dyDescent="0.4">
      <c r="A28" s="397"/>
      <c r="B28" s="398"/>
      <c r="C28" s="399"/>
      <c r="D28" s="400"/>
      <c r="E28" s="401"/>
      <c r="F28" s="402"/>
      <c r="G28" s="408"/>
      <c r="H28" s="458" t="s">
        <v>400</v>
      </c>
      <c r="I28" s="448" t="s">
        <v>352</v>
      </c>
      <c r="J28" s="459" t="s">
        <v>401</v>
      </c>
      <c r="K28" s="459"/>
      <c r="L28" s="457" t="s">
        <v>352</v>
      </c>
      <c r="M28" s="459" t="s">
        <v>402</v>
      </c>
      <c r="N28" s="459"/>
      <c r="O28" s="457" t="s">
        <v>352</v>
      </c>
      <c r="P28" s="459" t="s">
        <v>403</v>
      </c>
      <c r="Q28" s="460"/>
      <c r="R28" s="457"/>
      <c r="S28" s="459"/>
      <c r="T28" s="460"/>
      <c r="U28" s="460"/>
      <c r="V28" s="460"/>
      <c r="W28" s="460"/>
      <c r="X28" s="461"/>
      <c r="Y28" s="453"/>
      <c r="Z28" s="407"/>
      <c r="AA28" s="407"/>
      <c r="AB28" s="408"/>
      <c r="AC28" s="453"/>
      <c r="AD28" s="407"/>
      <c r="AE28" s="407"/>
      <c r="AF28" s="408"/>
    </row>
    <row r="29" spans="1:32" ht="18.75" customHeight="1" x14ac:dyDescent="0.4">
      <c r="A29" s="427"/>
      <c r="B29" s="428"/>
      <c r="C29" s="429"/>
      <c r="D29" s="430"/>
      <c r="E29" s="431"/>
      <c r="F29" s="432"/>
      <c r="G29" s="462"/>
      <c r="H29" s="434" t="s">
        <v>404</v>
      </c>
      <c r="I29" s="435" t="s">
        <v>352</v>
      </c>
      <c r="J29" s="436" t="s">
        <v>386</v>
      </c>
      <c r="K29" s="436"/>
      <c r="L29" s="437" t="s">
        <v>352</v>
      </c>
      <c r="M29" s="436" t="s">
        <v>387</v>
      </c>
      <c r="N29" s="436"/>
      <c r="O29" s="436"/>
      <c r="P29" s="436"/>
      <c r="Q29" s="438"/>
      <c r="R29" s="438"/>
      <c r="S29" s="438"/>
      <c r="T29" s="438"/>
      <c r="U29" s="438"/>
      <c r="V29" s="438"/>
      <c r="W29" s="438"/>
      <c r="X29" s="439"/>
      <c r="Y29" s="463"/>
      <c r="Z29" s="464"/>
      <c r="AA29" s="464"/>
      <c r="AB29" s="462"/>
      <c r="AC29" s="465"/>
      <c r="AD29" s="464"/>
      <c r="AE29" s="464"/>
      <c r="AF29" s="462"/>
    </row>
    <row r="30" spans="1:32" ht="18.75" customHeight="1" x14ac:dyDescent="0.4">
      <c r="A30" s="406"/>
      <c r="B30" s="379"/>
      <c r="C30" s="406" t="s">
        <v>425</v>
      </c>
      <c r="D30" s="377"/>
      <c r="E30" s="406"/>
      <c r="F30" s="379"/>
      <c r="G30" s="407"/>
      <c r="H30" s="377"/>
      <c r="I30" s="466"/>
      <c r="J30" s="406"/>
      <c r="K30" s="406"/>
      <c r="L30" s="466"/>
      <c r="M30" s="406"/>
      <c r="N30" s="406"/>
      <c r="O30" s="406"/>
      <c r="P30" s="406"/>
      <c r="Q30" s="377"/>
      <c r="R30" s="377"/>
      <c r="S30" s="377"/>
      <c r="T30" s="377"/>
      <c r="U30" s="377"/>
      <c r="V30" s="377"/>
      <c r="W30" s="377"/>
      <c r="X30" s="377"/>
      <c r="Y30" s="407"/>
      <c r="Z30" s="407"/>
      <c r="AA30" s="407"/>
      <c r="AB30" s="407"/>
      <c r="AC30" s="407"/>
      <c r="AD30" s="407"/>
      <c r="AE30" s="407"/>
      <c r="AF30" s="407"/>
    </row>
    <row r="31" spans="1:32" ht="18.75" customHeight="1" x14ac:dyDescent="0.4">
      <c r="A31" s="406"/>
      <c r="B31" s="379"/>
      <c r="C31" s="406" t="s">
        <v>426</v>
      </c>
      <c r="D31" s="377"/>
      <c r="E31" s="406"/>
      <c r="F31" s="379"/>
      <c r="G31" s="407"/>
      <c r="H31" s="377"/>
      <c r="I31" s="466"/>
      <c r="J31" s="406"/>
      <c r="K31" s="406"/>
      <c r="L31" s="466"/>
      <c r="M31" s="406"/>
      <c r="N31" s="406"/>
      <c r="O31" s="406"/>
      <c r="P31" s="406"/>
      <c r="Q31" s="377"/>
      <c r="R31" s="377"/>
      <c r="S31" s="377"/>
      <c r="T31" s="377"/>
      <c r="U31" s="377"/>
      <c r="V31" s="377"/>
      <c r="W31" s="377"/>
      <c r="X31" s="377"/>
      <c r="Y31" s="407"/>
      <c r="Z31" s="407"/>
      <c r="AA31" s="407"/>
      <c r="AB31" s="407"/>
      <c r="AC31" s="407"/>
      <c r="AD31" s="407"/>
      <c r="AE31" s="407"/>
      <c r="AF31" s="407"/>
    </row>
    <row r="32" spans="1:32" ht="18.75" customHeight="1" x14ac:dyDescent="0.4">
      <c r="A32" s="406"/>
      <c r="B32" s="379"/>
      <c r="C32" s="406"/>
      <c r="D32" s="377"/>
      <c r="E32" s="406"/>
      <c r="F32" s="379"/>
      <c r="G32" s="407"/>
      <c r="H32" s="377"/>
      <c r="I32" s="466"/>
      <c r="J32" s="406"/>
      <c r="K32" s="406"/>
      <c r="L32" s="466"/>
      <c r="M32" s="406"/>
      <c r="N32" s="406"/>
      <c r="O32" s="406"/>
      <c r="P32" s="406"/>
      <c r="Q32" s="377"/>
      <c r="R32" s="377"/>
      <c r="S32" s="377"/>
      <c r="T32" s="377"/>
      <c r="U32" s="377"/>
      <c r="V32" s="377"/>
      <c r="W32" s="377"/>
      <c r="X32" s="377"/>
      <c r="Y32" s="407"/>
      <c r="Z32" s="407"/>
      <c r="AA32" s="407"/>
      <c r="AB32" s="407"/>
      <c r="AC32" s="407"/>
      <c r="AD32" s="407"/>
      <c r="AE32" s="407"/>
      <c r="AF32" s="407"/>
    </row>
    <row r="33" spans="1:32" ht="18.75" customHeight="1" x14ac:dyDescent="0.4">
      <c r="A33" s="406"/>
      <c r="B33" s="379"/>
      <c r="C33" s="406"/>
      <c r="D33" s="377"/>
      <c r="E33" s="406"/>
      <c r="F33" s="379"/>
      <c r="G33" s="407"/>
      <c r="H33" s="377"/>
      <c r="I33" s="466"/>
      <c r="J33" s="406"/>
      <c r="K33" s="406"/>
      <c r="L33" s="466"/>
      <c r="M33" s="406"/>
      <c r="N33" s="406"/>
      <c r="O33" s="466"/>
      <c r="P33" s="406"/>
      <c r="Q33" s="377"/>
      <c r="R33" s="377"/>
      <c r="S33" s="377"/>
      <c r="T33" s="377"/>
      <c r="U33" s="377"/>
      <c r="V33" s="377"/>
      <c r="W33" s="377"/>
      <c r="X33" s="377"/>
      <c r="Y33" s="407"/>
      <c r="Z33" s="407"/>
      <c r="AA33" s="407"/>
      <c r="AB33" s="407"/>
      <c r="AC33" s="407"/>
      <c r="AD33" s="407"/>
      <c r="AE33" s="407"/>
      <c r="AF33" s="407"/>
    </row>
    <row r="35" spans="1:32" ht="20.25" customHeight="1" x14ac:dyDescent="0.4">
      <c r="A35" s="1047" t="s">
        <v>427</v>
      </c>
      <c r="B35" s="1047"/>
      <c r="C35" s="1047"/>
      <c r="D35" s="1047"/>
      <c r="E35" s="1047"/>
      <c r="F35" s="1047"/>
      <c r="G35" s="1047"/>
      <c r="H35" s="1047"/>
      <c r="I35" s="1047"/>
      <c r="J35" s="1047"/>
      <c r="K35" s="1047"/>
      <c r="L35" s="1047"/>
      <c r="M35" s="1047"/>
      <c r="N35" s="1047"/>
      <c r="O35" s="1047"/>
      <c r="P35" s="1047"/>
      <c r="Q35" s="1047"/>
      <c r="R35" s="1047"/>
      <c r="S35" s="1047"/>
      <c r="T35" s="1047"/>
      <c r="U35" s="1047"/>
      <c r="V35" s="1047"/>
      <c r="W35" s="1047"/>
      <c r="X35" s="1047"/>
      <c r="Y35" s="1047"/>
      <c r="Z35" s="1047"/>
      <c r="AA35" s="1047"/>
      <c r="AB35" s="1047"/>
      <c r="AC35" s="1047"/>
      <c r="AD35" s="1047"/>
      <c r="AE35" s="1047"/>
      <c r="AF35" s="1047"/>
    </row>
    <row r="36" spans="1:32" ht="20.25" customHeight="1" x14ac:dyDescent="0.4">
      <c r="A36" s="379"/>
      <c r="B36" s="379"/>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row>
    <row r="37" spans="1:32" ht="30" customHeight="1" x14ac:dyDescent="0.4">
      <c r="A37" s="379"/>
      <c r="B37" s="379"/>
      <c r="C37" s="377"/>
      <c r="D37" s="377"/>
      <c r="E37" s="377"/>
      <c r="F37" s="377"/>
      <c r="G37" s="377"/>
      <c r="H37" s="377"/>
      <c r="I37" s="377"/>
      <c r="J37" s="379"/>
      <c r="K37" s="379"/>
      <c r="L37" s="379"/>
      <c r="M37" s="379"/>
      <c r="N37" s="379"/>
      <c r="O37" s="379"/>
      <c r="P37" s="379"/>
      <c r="Q37" s="379"/>
      <c r="R37" s="379"/>
      <c r="S37" s="1048" t="s">
        <v>378</v>
      </c>
      <c r="T37" s="1049"/>
      <c r="U37" s="1049"/>
      <c r="V37" s="1050"/>
      <c r="W37" s="381"/>
      <c r="X37" s="381"/>
      <c r="Y37" s="381"/>
      <c r="Z37" s="381"/>
      <c r="AA37" s="381"/>
      <c r="AB37" s="381"/>
      <c r="AC37" s="381"/>
      <c r="AD37" s="381"/>
      <c r="AE37" s="381"/>
      <c r="AF37" s="382"/>
    </row>
    <row r="38" spans="1:32" ht="20.25" customHeight="1" x14ac:dyDescent="0.4">
      <c r="A38" s="379"/>
      <c r="B38" s="379"/>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row>
    <row r="39" spans="1:32" ht="17.25" customHeight="1" x14ac:dyDescent="0.4">
      <c r="A39" s="1048" t="s">
        <v>379</v>
      </c>
      <c r="B39" s="1049"/>
      <c r="C39" s="1050"/>
      <c r="D39" s="1048" t="s">
        <v>380</v>
      </c>
      <c r="E39" s="1050"/>
      <c r="F39" s="1048" t="s">
        <v>381</v>
      </c>
      <c r="G39" s="1050"/>
      <c r="H39" s="1048" t="s">
        <v>428</v>
      </c>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50"/>
    </row>
    <row r="40" spans="1:32" ht="18.75" customHeight="1" x14ac:dyDescent="0.4">
      <c r="A40" s="383"/>
      <c r="B40" s="384"/>
      <c r="C40" s="385"/>
      <c r="D40" s="388"/>
      <c r="E40" s="387"/>
      <c r="F40" s="388"/>
      <c r="G40" s="387"/>
      <c r="H40" s="389" t="s">
        <v>385</v>
      </c>
      <c r="I40" s="467" t="s">
        <v>352</v>
      </c>
      <c r="J40" s="391" t="s">
        <v>386</v>
      </c>
      <c r="K40" s="392"/>
      <c r="L40" s="468" t="s">
        <v>352</v>
      </c>
      <c r="M40" s="391" t="s">
        <v>387</v>
      </c>
      <c r="N40" s="392"/>
      <c r="O40" s="409"/>
      <c r="P40" s="409"/>
      <c r="Q40" s="409"/>
      <c r="R40" s="409"/>
      <c r="S40" s="409"/>
      <c r="T40" s="409"/>
      <c r="U40" s="409"/>
      <c r="V40" s="409"/>
      <c r="W40" s="409"/>
      <c r="X40" s="409"/>
      <c r="Y40" s="409"/>
      <c r="Z40" s="409"/>
      <c r="AA40" s="409"/>
      <c r="AB40" s="409"/>
      <c r="AC40" s="409"/>
      <c r="AD40" s="409"/>
      <c r="AE40" s="409"/>
      <c r="AF40" s="410"/>
    </row>
    <row r="41" spans="1:32" ht="18.75" customHeight="1" x14ac:dyDescent="0.4">
      <c r="A41" s="397"/>
      <c r="B41" s="398"/>
      <c r="C41" s="399"/>
      <c r="D41" s="402"/>
      <c r="E41" s="401"/>
      <c r="F41" s="402"/>
      <c r="G41" s="401"/>
      <c r="H41" s="1040" t="s">
        <v>389</v>
      </c>
      <c r="I41" s="1042" t="s">
        <v>352</v>
      </c>
      <c r="J41" s="1044" t="s">
        <v>390</v>
      </c>
      <c r="K41" s="1044"/>
      <c r="L41" s="1044"/>
      <c r="M41" s="1042" t="s">
        <v>352</v>
      </c>
      <c r="N41" s="1044" t="s">
        <v>391</v>
      </c>
      <c r="O41" s="1044"/>
      <c r="P41" s="1044"/>
      <c r="Q41" s="460"/>
      <c r="R41" s="460"/>
      <c r="S41" s="460"/>
      <c r="T41" s="460"/>
      <c r="U41" s="460"/>
      <c r="V41" s="460"/>
      <c r="W41" s="460"/>
      <c r="X41" s="460"/>
      <c r="Y41" s="460"/>
      <c r="Z41" s="460"/>
      <c r="AA41" s="460"/>
      <c r="AB41" s="460"/>
      <c r="AC41" s="460"/>
      <c r="AD41" s="460"/>
      <c r="AE41" s="460"/>
      <c r="AF41" s="461"/>
    </row>
    <row r="42" spans="1:32" ht="18.75" customHeight="1" x14ac:dyDescent="0.4">
      <c r="A42" s="405" t="s">
        <v>352</v>
      </c>
      <c r="B42" s="398" t="s">
        <v>393</v>
      </c>
      <c r="C42" s="399" t="s">
        <v>394</v>
      </c>
      <c r="D42" s="402"/>
      <c r="E42" s="401"/>
      <c r="F42" s="402"/>
      <c r="G42" s="401"/>
      <c r="H42" s="1041"/>
      <c r="I42" s="1043"/>
      <c r="J42" s="1045"/>
      <c r="K42" s="1045"/>
      <c r="L42" s="1045"/>
      <c r="M42" s="1043"/>
      <c r="N42" s="1045"/>
      <c r="O42" s="1045"/>
      <c r="P42" s="1045"/>
      <c r="Q42" s="409"/>
      <c r="R42" s="409"/>
      <c r="S42" s="409"/>
      <c r="T42" s="409"/>
      <c r="U42" s="409"/>
      <c r="V42" s="409"/>
      <c r="W42" s="409"/>
      <c r="X42" s="409"/>
      <c r="Y42" s="409"/>
      <c r="Z42" s="409"/>
      <c r="AA42" s="409"/>
      <c r="AB42" s="409"/>
      <c r="AC42" s="409"/>
      <c r="AD42" s="409"/>
      <c r="AE42" s="409"/>
      <c r="AF42" s="410"/>
    </row>
    <row r="43" spans="1:32" ht="18.75" customHeight="1" x14ac:dyDescent="0.4">
      <c r="A43" s="397"/>
      <c r="B43" s="398"/>
      <c r="C43" s="399"/>
      <c r="D43" s="402"/>
      <c r="E43" s="401"/>
      <c r="F43" s="402"/>
      <c r="G43" s="401"/>
      <c r="H43" s="1040" t="s">
        <v>395</v>
      </c>
      <c r="I43" s="1042" t="s">
        <v>352</v>
      </c>
      <c r="J43" s="1044" t="s">
        <v>390</v>
      </c>
      <c r="K43" s="1044"/>
      <c r="L43" s="1044"/>
      <c r="M43" s="1042" t="s">
        <v>352</v>
      </c>
      <c r="N43" s="1044" t="s">
        <v>391</v>
      </c>
      <c r="O43" s="1044"/>
      <c r="P43" s="1044"/>
      <c r="Q43" s="460"/>
      <c r="R43" s="460"/>
      <c r="S43" s="460"/>
      <c r="T43" s="460"/>
      <c r="U43" s="460"/>
      <c r="V43" s="460"/>
      <c r="W43" s="460"/>
      <c r="X43" s="460"/>
      <c r="Y43" s="460"/>
      <c r="Z43" s="460"/>
      <c r="AA43" s="460"/>
      <c r="AB43" s="460"/>
      <c r="AC43" s="460"/>
      <c r="AD43" s="460"/>
      <c r="AE43" s="460"/>
      <c r="AF43" s="461"/>
    </row>
    <row r="44" spans="1:32" ht="18.75" customHeight="1" x14ac:dyDescent="0.4">
      <c r="A44" s="427"/>
      <c r="B44" s="428"/>
      <c r="C44" s="429"/>
      <c r="D44" s="432"/>
      <c r="E44" s="431"/>
      <c r="F44" s="432"/>
      <c r="G44" s="431"/>
      <c r="H44" s="1046"/>
      <c r="I44" s="1043"/>
      <c r="J44" s="1045"/>
      <c r="K44" s="1045"/>
      <c r="L44" s="1045"/>
      <c r="M44" s="1043"/>
      <c r="N44" s="1045"/>
      <c r="O44" s="1045"/>
      <c r="P44" s="1045"/>
      <c r="Q44" s="409"/>
      <c r="R44" s="409"/>
      <c r="S44" s="409"/>
      <c r="T44" s="409"/>
      <c r="U44" s="409"/>
      <c r="V44" s="409"/>
      <c r="W44" s="409"/>
      <c r="X44" s="409"/>
      <c r="Y44" s="409"/>
      <c r="Z44" s="409"/>
      <c r="AA44" s="409"/>
      <c r="AB44" s="409"/>
      <c r="AC44" s="409"/>
      <c r="AD44" s="409"/>
      <c r="AE44" s="409"/>
      <c r="AF44" s="410"/>
    </row>
    <row r="45" spans="1:32" ht="18.75" customHeight="1" x14ac:dyDescent="0.4">
      <c r="A45" s="383"/>
      <c r="B45" s="384"/>
      <c r="C45" s="385"/>
      <c r="D45" s="386"/>
      <c r="E45" s="387"/>
      <c r="F45" s="388"/>
      <c r="G45" s="396"/>
      <c r="H45" s="443" t="s">
        <v>405</v>
      </c>
      <c r="I45" s="469" t="s">
        <v>352</v>
      </c>
      <c r="J45" s="470" t="s">
        <v>386</v>
      </c>
      <c r="K45" s="470"/>
      <c r="L45" s="471"/>
      <c r="M45" s="472" t="s">
        <v>352</v>
      </c>
      <c r="N45" s="470" t="s">
        <v>406</v>
      </c>
      <c r="O45" s="470"/>
      <c r="P45" s="471"/>
      <c r="Q45" s="472" t="s">
        <v>352</v>
      </c>
      <c r="R45" s="473" t="s">
        <v>407</v>
      </c>
      <c r="S45" s="473"/>
      <c r="T45" s="473"/>
      <c r="U45" s="473"/>
      <c r="V45" s="470"/>
      <c r="W45" s="470"/>
      <c r="X45" s="470"/>
      <c r="Y45" s="470"/>
      <c r="Z45" s="470"/>
      <c r="AA45" s="470"/>
      <c r="AB45" s="470"/>
      <c r="AC45" s="470"/>
      <c r="AD45" s="470"/>
      <c r="AE45" s="470"/>
      <c r="AF45" s="474"/>
    </row>
    <row r="46" spans="1:32" ht="18.75" customHeight="1" x14ac:dyDescent="0.4">
      <c r="A46" s="397"/>
      <c r="B46" s="398"/>
      <c r="C46" s="399"/>
      <c r="D46" s="400"/>
      <c r="E46" s="401"/>
      <c r="F46" s="402"/>
      <c r="G46" s="408"/>
      <c r="H46" s="447" t="s">
        <v>408</v>
      </c>
      <c r="I46" s="415" t="s">
        <v>352</v>
      </c>
      <c r="J46" s="416" t="s">
        <v>386</v>
      </c>
      <c r="K46" s="449"/>
      <c r="L46" s="417" t="s">
        <v>352</v>
      </c>
      <c r="M46" s="416" t="s">
        <v>387</v>
      </c>
      <c r="N46" s="450"/>
      <c r="O46" s="416"/>
      <c r="P46" s="416"/>
      <c r="Q46" s="416"/>
      <c r="R46" s="416"/>
      <c r="S46" s="416"/>
      <c r="T46" s="416"/>
      <c r="U46" s="416"/>
      <c r="V46" s="416"/>
      <c r="W46" s="416"/>
      <c r="X46" s="416"/>
      <c r="Y46" s="416"/>
      <c r="Z46" s="416"/>
      <c r="AA46" s="416"/>
      <c r="AB46" s="416"/>
      <c r="AC46" s="416"/>
      <c r="AD46" s="416"/>
      <c r="AE46" s="416"/>
      <c r="AF46" s="456"/>
    </row>
    <row r="47" spans="1:32" ht="18.75" customHeight="1" x14ac:dyDescent="0.4">
      <c r="A47" s="397"/>
      <c r="B47" s="398"/>
      <c r="C47" s="399"/>
      <c r="D47" s="400"/>
      <c r="E47" s="401"/>
      <c r="F47" s="402"/>
      <c r="G47" s="408"/>
      <c r="H47" s="452" t="s">
        <v>409</v>
      </c>
      <c r="I47" s="415" t="s">
        <v>352</v>
      </c>
      <c r="J47" s="416" t="s">
        <v>386</v>
      </c>
      <c r="K47" s="449"/>
      <c r="L47" s="417" t="s">
        <v>352</v>
      </c>
      <c r="M47" s="416" t="s">
        <v>387</v>
      </c>
      <c r="N47" s="450"/>
      <c r="O47" s="416"/>
      <c r="P47" s="416"/>
      <c r="Q47" s="416"/>
      <c r="R47" s="416"/>
      <c r="S47" s="416"/>
      <c r="T47" s="416"/>
      <c r="U47" s="416"/>
      <c r="V47" s="416"/>
      <c r="W47" s="416"/>
      <c r="X47" s="416"/>
      <c r="Y47" s="416"/>
      <c r="Z47" s="416"/>
      <c r="AA47" s="416"/>
      <c r="AB47" s="416"/>
      <c r="AC47" s="416"/>
      <c r="AD47" s="416"/>
      <c r="AE47" s="416"/>
      <c r="AF47" s="456"/>
    </row>
    <row r="48" spans="1:32" ht="18.75" customHeight="1" x14ac:dyDescent="0.4">
      <c r="A48" s="397"/>
      <c r="B48" s="398"/>
      <c r="C48" s="399"/>
      <c r="D48" s="400"/>
      <c r="E48" s="401"/>
      <c r="F48" s="402"/>
      <c r="G48" s="408"/>
      <c r="H48" s="447" t="s">
        <v>410</v>
      </c>
      <c r="I48" s="415" t="s">
        <v>352</v>
      </c>
      <c r="J48" s="416" t="s">
        <v>386</v>
      </c>
      <c r="K48" s="449"/>
      <c r="L48" s="417" t="s">
        <v>352</v>
      </c>
      <c r="M48" s="416" t="s">
        <v>387</v>
      </c>
      <c r="N48" s="450"/>
      <c r="O48" s="416"/>
      <c r="P48" s="416"/>
      <c r="Q48" s="416"/>
      <c r="R48" s="416"/>
      <c r="S48" s="416"/>
      <c r="T48" s="416"/>
      <c r="U48" s="416"/>
      <c r="V48" s="416"/>
      <c r="W48" s="416"/>
      <c r="X48" s="416"/>
      <c r="Y48" s="416"/>
      <c r="Z48" s="416"/>
      <c r="AA48" s="416"/>
      <c r="AB48" s="416"/>
      <c r="AC48" s="416"/>
      <c r="AD48" s="416"/>
      <c r="AE48" s="416"/>
      <c r="AF48" s="456"/>
    </row>
    <row r="49" spans="1:32" ht="18.75" customHeight="1" x14ac:dyDescent="0.4">
      <c r="A49" s="405" t="s">
        <v>352</v>
      </c>
      <c r="B49" s="398" t="s">
        <v>413</v>
      </c>
      <c r="C49" s="399" t="s">
        <v>429</v>
      </c>
      <c r="D49" s="400"/>
      <c r="E49" s="401"/>
      <c r="F49" s="402"/>
      <c r="G49" s="408"/>
      <c r="H49" s="447" t="s">
        <v>430</v>
      </c>
      <c r="I49" s="415" t="s">
        <v>352</v>
      </c>
      <c r="J49" s="416" t="s">
        <v>386</v>
      </c>
      <c r="K49" s="449"/>
      <c r="L49" s="417" t="s">
        <v>352</v>
      </c>
      <c r="M49" s="416" t="s">
        <v>387</v>
      </c>
      <c r="N49" s="450"/>
      <c r="O49" s="416"/>
      <c r="P49" s="416"/>
      <c r="Q49" s="416"/>
      <c r="R49" s="416"/>
      <c r="S49" s="416"/>
      <c r="T49" s="416"/>
      <c r="U49" s="416"/>
      <c r="V49" s="416"/>
      <c r="W49" s="416"/>
      <c r="X49" s="416"/>
      <c r="Y49" s="416"/>
      <c r="Z49" s="416"/>
      <c r="AA49" s="416"/>
      <c r="AB49" s="416"/>
      <c r="AC49" s="416"/>
      <c r="AD49" s="416"/>
      <c r="AE49" s="416"/>
      <c r="AF49" s="456"/>
    </row>
    <row r="50" spans="1:32" ht="18.75" customHeight="1" x14ac:dyDescent="0.4">
      <c r="A50" s="397"/>
      <c r="B50" s="398"/>
      <c r="C50" s="399"/>
      <c r="D50" s="400"/>
      <c r="E50" s="401"/>
      <c r="F50" s="402"/>
      <c r="G50" s="408"/>
      <c r="H50" s="455" t="s">
        <v>412</v>
      </c>
      <c r="I50" s="415" t="s">
        <v>352</v>
      </c>
      <c r="J50" s="416" t="s">
        <v>386</v>
      </c>
      <c r="K50" s="449"/>
      <c r="L50" s="417" t="s">
        <v>352</v>
      </c>
      <c r="M50" s="416" t="s">
        <v>387</v>
      </c>
      <c r="N50" s="450"/>
      <c r="O50" s="416"/>
      <c r="P50" s="416"/>
      <c r="Q50" s="416"/>
      <c r="R50" s="416"/>
      <c r="S50" s="416"/>
      <c r="T50" s="416"/>
      <c r="U50" s="416"/>
      <c r="V50" s="416"/>
      <c r="W50" s="416"/>
      <c r="X50" s="416"/>
      <c r="Y50" s="416"/>
      <c r="Z50" s="416"/>
      <c r="AA50" s="416"/>
      <c r="AB50" s="416"/>
      <c r="AC50" s="416"/>
      <c r="AD50" s="416"/>
      <c r="AE50" s="416"/>
      <c r="AF50" s="456"/>
    </row>
    <row r="51" spans="1:32" ht="18.75" customHeight="1" x14ac:dyDescent="0.4">
      <c r="A51" s="397"/>
      <c r="B51" s="398"/>
      <c r="C51" s="399"/>
      <c r="D51" s="400"/>
      <c r="E51" s="401"/>
      <c r="F51" s="402"/>
      <c r="G51" s="408"/>
      <c r="H51" s="447" t="s">
        <v>416</v>
      </c>
      <c r="I51" s="415" t="s">
        <v>352</v>
      </c>
      <c r="J51" s="416" t="s">
        <v>386</v>
      </c>
      <c r="K51" s="449"/>
      <c r="L51" s="417" t="s">
        <v>352</v>
      </c>
      <c r="M51" s="416" t="s">
        <v>387</v>
      </c>
      <c r="N51" s="450"/>
      <c r="O51" s="416"/>
      <c r="P51" s="416"/>
      <c r="Q51" s="416"/>
      <c r="R51" s="416"/>
      <c r="S51" s="416"/>
      <c r="T51" s="416"/>
      <c r="U51" s="416"/>
      <c r="V51" s="416"/>
      <c r="W51" s="416"/>
      <c r="X51" s="416"/>
      <c r="Y51" s="416"/>
      <c r="Z51" s="416"/>
      <c r="AA51" s="416"/>
      <c r="AB51" s="416"/>
      <c r="AC51" s="416"/>
      <c r="AD51" s="416"/>
      <c r="AE51" s="416"/>
      <c r="AF51" s="456"/>
    </row>
    <row r="52" spans="1:32" ht="18.75" customHeight="1" x14ac:dyDescent="0.4">
      <c r="A52" s="397"/>
      <c r="B52" s="398"/>
      <c r="C52" s="399"/>
      <c r="D52" s="400"/>
      <c r="E52" s="401"/>
      <c r="F52" s="402"/>
      <c r="G52" s="408"/>
      <c r="H52" s="455" t="s">
        <v>421</v>
      </c>
      <c r="I52" s="415" t="s">
        <v>352</v>
      </c>
      <c r="J52" s="416" t="s">
        <v>386</v>
      </c>
      <c r="K52" s="416"/>
      <c r="L52" s="417" t="s">
        <v>352</v>
      </c>
      <c r="M52" s="416" t="s">
        <v>422</v>
      </c>
      <c r="N52" s="416"/>
      <c r="O52" s="417" t="s">
        <v>352</v>
      </c>
      <c r="P52" s="416" t="s">
        <v>423</v>
      </c>
      <c r="Q52" s="450"/>
      <c r="R52" s="450"/>
      <c r="S52" s="450"/>
      <c r="T52" s="416"/>
      <c r="U52" s="416"/>
      <c r="V52" s="416"/>
      <c r="W52" s="416"/>
      <c r="X52" s="416"/>
      <c r="Y52" s="416"/>
      <c r="Z52" s="416"/>
      <c r="AA52" s="416"/>
      <c r="AB52" s="416"/>
      <c r="AC52" s="416"/>
      <c r="AD52" s="416"/>
      <c r="AE52" s="416"/>
      <c r="AF52" s="456"/>
    </row>
    <row r="53" spans="1:32" ht="18.75" customHeight="1" x14ac:dyDescent="0.4">
      <c r="A53" s="427"/>
      <c r="B53" s="428"/>
      <c r="C53" s="429"/>
      <c r="D53" s="430"/>
      <c r="E53" s="431"/>
      <c r="F53" s="432"/>
      <c r="G53" s="462"/>
      <c r="H53" s="475" t="s">
        <v>424</v>
      </c>
      <c r="I53" s="476" t="s">
        <v>352</v>
      </c>
      <c r="J53" s="477" t="s">
        <v>386</v>
      </c>
      <c r="K53" s="478"/>
      <c r="L53" s="479" t="s">
        <v>352</v>
      </c>
      <c r="M53" s="477" t="s">
        <v>387</v>
      </c>
      <c r="N53" s="480"/>
      <c r="O53" s="477"/>
      <c r="P53" s="477"/>
      <c r="Q53" s="477"/>
      <c r="R53" s="477"/>
      <c r="S53" s="477"/>
      <c r="T53" s="477"/>
      <c r="U53" s="477"/>
      <c r="V53" s="477"/>
      <c r="W53" s="477"/>
      <c r="X53" s="477"/>
      <c r="Y53" s="477"/>
      <c r="Z53" s="477"/>
      <c r="AA53" s="477"/>
      <c r="AB53" s="477"/>
      <c r="AC53" s="477"/>
      <c r="AD53" s="477"/>
      <c r="AE53" s="477"/>
      <c r="AF53" s="481"/>
    </row>
    <row r="54" spans="1:32" ht="8.25" customHeight="1" x14ac:dyDescent="0.15">
      <c r="A54" s="482"/>
      <c r="B54" s="482"/>
      <c r="G54" s="406"/>
      <c r="H54" s="406"/>
      <c r="I54" s="406"/>
      <c r="J54" s="406"/>
      <c r="K54" s="406"/>
      <c r="L54" s="406"/>
      <c r="M54" s="406"/>
      <c r="N54" s="406"/>
      <c r="O54" s="406"/>
      <c r="P54" s="406"/>
      <c r="Q54" s="406"/>
      <c r="R54" s="406"/>
      <c r="S54" s="406"/>
      <c r="T54" s="406"/>
      <c r="U54" s="406"/>
      <c r="V54" s="406"/>
      <c r="W54" s="406"/>
      <c r="X54" s="406"/>
      <c r="Y54" s="406"/>
      <c r="Z54" s="406"/>
      <c r="AA54" s="406"/>
      <c r="AB54" s="406"/>
    </row>
    <row r="55" spans="1:32" ht="20.25" customHeight="1" x14ac:dyDescent="0.15">
      <c r="A55" s="483"/>
      <c r="B55" s="483"/>
      <c r="C55" s="406" t="s">
        <v>431</v>
      </c>
      <c r="D55" s="406"/>
      <c r="E55" s="482"/>
      <c r="F55" s="482"/>
      <c r="G55" s="482"/>
      <c r="H55" s="482"/>
      <c r="I55" s="482"/>
      <c r="J55" s="482"/>
      <c r="K55" s="482"/>
      <c r="L55" s="482"/>
      <c r="M55" s="482"/>
      <c r="N55" s="482"/>
      <c r="O55" s="482"/>
      <c r="P55" s="482"/>
      <c r="Q55" s="482"/>
      <c r="R55" s="482"/>
      <c r="S55" s="482"/>
      <c r="T55" s="482"/>
      <c r="U55" s="482"/>
      <c r="V55" s="482"/>
    </row>
  </sheetData>
  <mergeCells count="34">
    <mergeCell ref="A3:AF3"/>
    <mergeCell ref="S5:V5"/>
    <mergeCell ref="A7:C7"/>
    <mergeCell ref="D7:E7"/>
    <mergeCell ref="F7:G7"/>
    <mergeCell ref="H7:X7"/>
    <mergeCell ref="Y7:AB7"/>
    <mergeCell ref="AC7:AF7"/>
    <mergeCell ref="H11:H12"/>
    <mergeCell ref="I11:I12"/>
    <mergeCell ref="J11:L12"/>
    <mergeCell ref="M11:M12"/>
    <mergeCell ref="N11:P12"/>
    <mergeCell ref="H9:H10"/>
    <mergeCell ref="I9:I10"/>
    <mergeCell ref="J9:L10"/>
    <mergeCell ref="M9:M10"/>
    <mergeCell ref="N9:P10"/>
    <mergeCell ref="A35:AF35"/>
    <mergeCell ref="S37:V37"/>
    <mergeCell ref="A39:C39"/>
    <mergeCell ref="D39:E39"/>
    <mergeCell ref="F39:G39"/>
    <mergeCell ref="H39:AF39"/>
    <mergeCell ref="H43:H44"/>
    <mergeCell ref="I43:I44"/>
    <mergeCell ref="J43:L44"/>
    <mergeCell ref="M43:M44"/>
    <mergeCell ref="N43:P44"/>
    <mergeCell ref="H41:H42"/>
    <mergeCell ref="I41:I42"/>
    <mergeCell ref="J41:L42"/>
    <mergeCell ref="M41:M42"/>
    <mergeCell ref="N41:P42"/>
  </mergeCells>
  <phoneticPr fontId="2"/>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1" firstPageNumber="57" fitToHeight="0" orientation="landscape" cellComments="asDisplayed"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election activeCell="Z4" sqref="Z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689" t="s">
        <v>206</v>
      </c>
      <c r="AQ1" s="690"/>
      <c r="AR1" s="690"/>
      <c r="AS1" s="690"/>
      <c r="AT1" s="690"/>
      <c r="AU1" s="690"/>
      <c r="AV1" s="690"/>
      <c r="AW1" s="690"/>
      <c r="AX1" s="690"/>
      <c r="AY1" s="690"/>
      <c r="AZ1" s="690"/>
      <c r="BA1" s="690"/>
      <c r="BB1" s="690"/>
      <c r="BC1" s="690"/>
      <c r="BD1" s="690"/>
      <c r="BE1" s="690"/>
      <c r="BF1" s="7" t="s">
        <v>21</v>
      </c>
    </row>
    <row r="2" spans="2:64" s="12" customFormat="1" ht="20.25" customHeight="1" x14ac:dyDescent="0.4">
      <c r="C2" s="11"/>
      <c r="D2" s="11"/>
      <c r="E2" s="11"/>
      <c r="F2" s="11"/>
      <c r="G2" s="11"/>
      <c r="J2" s="5"/>
      <c r="L2" s="11"/>
      <c r="M2" s="11"/>
      <c r="N2" s="11"/>
      <c r="O2" s="11"/>
      <c r="P2" s="11"/>
      <c r="Q2" s="11"/>
      <c r="R2" s="11"/>
      <c r="Y2" s="101" t="s">
        <v>64</v>
      </c>
      <c r="Z2" s="715">
        <v>5</v>
      </c>
      <c r="AA2" s="715"/>
      <c r="AB2" s="101" t="s">
        <v>65</v>
      </c>
      <c r="AC2" s="716">
        <f>IF(Z2=0,"",YEAR(DATE(2018+Z2,1,1)))</f>
        <v>2023</v>
      </c>
      <c r="AD2" s="716"/>
      <c r="AE2" s="102" t="s">
        <v>66</v>
      </c>
      <c r="AF2" s="102" t="s">
        <v>1</v>
      </c>
      <c r="AG2" s="715">
        <v>4</v>
      </c>
      <c r="AH2" s="715"/>
      <c r="AI2" s="102" t="s">
        <v>53</v>
      </c>
      <c r="AM2" s="8"/>
      <c r="AN2" s="7"/>
      <c r="AO2" s="7" t="s">
        <v>67</v>
      </c>
      <c r="AP2" s="715"/>
      <c r="AQ2" s="715"/>
      <c r="AR2" s="715"/>
      <c r="AS2" s="715"/>
      <c r="AT2" s="715"/>
      <c r="AU2" s="715"/>
      <c r="AV2" s="715"/>
      <c r="AW2" s="715"/>
      <c r="AX2" s="715"/>
      <c r="AY2" s="715"/>
      <c r="AZ2" s="715"/>
      <c r="BA2" s="715"/>
      <c r="BB2" s="715"/>
      <c r="BC2" s="715"/>
      <c r="BD2" s="715"/>
      <c r="BE2" s="71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717" t="s">
        <v>151</v>
      </c>
      <c r="BC3" s="718"/>
      <c r="BD3" s="718"/>
      <c r="BE3" s="71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717" t="s">
        <v>153</v>
      </c>
      <c r="BC4" s="718"/>
      <c r="BD4" s="718"/>
      <c r="BE4" s="71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636">
        <v>40</v>
      </c>
      <c r="AY6" s="637"/>
      <c r="AZ6" s="157" t="s">
        <v>171</v>
      </c>
      <c r="BA6" s="124"/>
      <c r="BB6" s="636">
        <v>160</v>
      </c>
      <c r="BC6" s="637"/>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720">
        <f>DAY(EOMONTH(DATE(AC2,AG2,1),0))</f>
        <v>30</v>
      </c>
      <c r="BC8" s="72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636">
        <v>1</v>
      </c>
      <c r="BC10" s="722"/>
      <c r="BD10" s="637"/>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723"/>
      <c r="AP12" s="723"/>
      <c r="AQ12" s="723"/>
      <c r="AR12" s="157"/>
      <c r="AS12" s="155"/>
      <c r="AT12" s="155"/>
      <c r="AU12" s="48"/>
      <c r="AV12" s="39"/>
      <c r="AW12" s="39"/>
      <c r="AX12" s="49"/>
      <c r="AY12" s="49"/>
      <c r="AZ12" s="39"/>
      <c r="BA12" s="39"/>
      <c r="BB12" s="636">
        <v>1</v>
      </c>
      <c r="BC12" s="722"/>
      <c r="BD12" s="637"/>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84"/>
      <c r="AV14" s="685"/>
      <c r="AW14" s="686"/>
      <c r="AX14" s="38" t="s">
        <v>2</v>
      </c>
      <c r="AY14" s="684"/>
      <c r="AZ14" s="685"/>
      <c r="BA14" s="686"/>
      <c r="BB14" s="37" t="s">
        <v>24</v>
      </c>
      <c r="BC14" s="687">
        <f>(AY14-AU14)*24</f>
        <v>0</v>
      </c>
      <c r="BD14" s="68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38" t="s">
        <v>98</v>
      </c>
      <c r="C17" s="641" t="s">
        <v>175</v>
      </c>
      <c r="D17" s="642"/>
      <c r="E17" s="643"/>
      <c r="F17" s="98"/>
      <c r="G17" s="650" t="s">
        <v>176</v>
      </c>
      <c r="H17" s="653" t="s">
        <v>177</v>
      </c>
      <c r="I17" s="642"/>
      <c r="J17" s="642"/>
      <c r="K17" s="643"/>
      <c r="L17" s="653" t="s">
        <v>178</v>
      </c>
      <c r="M17" s="642"/>
      <c r="N17" s="642"/>
      <c r="O17" s="656"/>
      <c r="P17" s="659"/>
      <c r="Q17" s="660"/>
      <c r="R17" s="661"/>
      <c r="S17" s="700" t="s">
        <v>179</v>
      </c>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2"/>
      <c r="AX17" s="703" t="str">
        <f>IF(BB3="４週","(11) 1～4週目の勤務時間数合計","(11) 1か月の勤務時間数   合計")</f>
        <v>(11) 1～4週目の勤務時間数合計</v>
      </c>
      <c r="AY17" s="704"/>
      <c r="AZ17" s="709" t="s">
        <v>180</v>
      </c>
      <c r="BA17" s="710"/>
      <c r="BB17" s="691" t="s">
        <v>181</v>
      </c>
      <c r="BC17" s="692"/>
      <c r="BD17" s="692"/>
      <c r="BE17" s="692"/>
      <c r="BF17" s="693"/>
    </row>
    <row r="18" spans="2:58" ht="20.25" customHeight="1" x14ac:dyDescent="0.4">
      <c r="B18" s="639"/>
      <c r="C18" s="644"/>
      <c r="D18" s="645"/>
      <c r="E18" s="646"/>
      <c r="F18" s="99"/>
      <c r="G18" s="651"/>
      <c r="H18" s="654"/>
      <c r="I18" s="645"/>
      <c r="J18" s="645"/>
      <c r="K18" s="646"/>
      <c r="L18" s="654"/>
      <c r="M18" s="645"/>
      <c r="N18" s="645"/>
      <c r="O18" s="657"/>
      <c r="P18" s="662"/>
      <c r="Q18" s="663"/>
      <c r="R18" s="664"/>
      <c r="S18" s="694" t="s">
        <v>16</v>
      </c>
      <c r="T18" s="695"/>
      <c r="U18" s="695"/>
      <c r="V18" s="695"/>
      <c r="W18" s="695"/>
      <c r="X18" s="695"/>
      <c r="Y18" s="696"/>
      <c r="Z18" s="694" t="s">
        <v>17</v>
      </c>
      <c r="AA18" s="695"/>
      <c r="AB18" s="695"/>
      <c r="AC18" s="695"/>
      <c r="AD18" s="695"/>
      <c r="AE18" s="695"/>
      <c r="AF18" s="696"/>
      <c r="AG18" s="694" t="s">
        <v>18</v>
      </c>
      <c r="AH18" s="695"/>
      <c r="AI18" s="695"/>
      <c r="AJ18" s="695"/>
      <c r="AK18" s="695"/>
      <c r="AL18" s="695"/>
      <c r="AM18" s="696"/>
      <c r="AN18" s="694" t="s">
        <v>19</v>
      </c>
      <c r="AO18" s="695"/>
      <c r="AP18" s="695"/>
      <c r="AQ18" s="695"/>
      <c r="AR18" s="695"/>
      <c r="AS18" s="695"/>
      <c r="AT18" s="696"/>
      <c r="AU18" s="697" t="s">
        <v>20</v>
      </c>
      <c r="AV18" s="698"/>
      <c r="AW18" s="699"/>
      <c r="AX18" s="705"/>
      <c r="AY18" s="706"/>
      <c r="AZ18" s="711"/>
      <c r="BA18" s="712"/>
      <c r="BB18" s="581"/>
      <c r="BC18" s="582"/>
      <c r="BD18" s="582"/>
      <c r="BE18" s="582"/>
      <c r="BF18" s="583"/>
    </row>
    <row r="19" spans="2:58" ht="20.25" customHeight="1" x14ac:dyDescent="0.4">
      <c r="B19" s="639"/>
      <c r="C19" s="644"/>
      <c r="D19" s="645"/>
      <c r="E19" s="646"/>
      <c r="F19" s="99"/>
      <c r="G19" s="651"/>
      <c r="H19" s="654"/>
      <c r="I19" s="645"/>
      <c r="J19" s="645"/>
      <c r="K19" s="646"/>
      <c r="L19" s="654"/>
      <c r="M19" s="645"/>
      <c r="N19" s="645"/>
      <c r="O19" s="657"/>
      <c r="P19" s="662"/>
      <c r="Q19" s="663"/>
      <c r="R19" s="664"/>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705"/>
      <c r="AY19" s="706"/>
      <c r="AZ19" s="711"/>
      <c r="BA19" s="712"/>
      <c r="BB19" s="581"/>
      <c r="BC19" s="582"/>
      <c r="BD19" s="582"/>
      <c r="BE19" s="582"/>
      <c r="BF19" s="583"/>
    </row>
    <row r="20" spans="2:58" ht="20.25" hidden="1" customHeight="1" x14ac:dyDescent="0.4">
      <c r="B20" s="639"/>
      <c r="C20" s="644"/>
      <c r="D20" s="645"/>
      <c r="E20" s="646"/>
      <c r="F20" s="99"/>
      <c r="G20" s="651"/>
      <c r="H20" s="654"/>
      <c r="I20" s="645"/>
      <c r="J20" s="645"/>
      <c r="K20" s="646"/>
      <c r="L20" s="654"/>
      <c r="M20" s="645"/>
      <c r="N20" s="645"/>
      <c r="O20" s="657"/>
      <c r="P20" s="662"/>
      <c r="Q20" s="663"/>
      <c r="R20" s="664"/>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0</v>
      </c>
      <c r="AV20" s="104">
        <f>IF(AV19=30,WEEKDAY(DATE($AC$2,$AG$2,30)),0)</f>
        <v>0</v>
      </c>
      <c r="AW20" s="105">
        <f>IF(AW19=31,WEEKDAY(DATE($AC$2,$AG$2,31)),0)</f>
        <v>0</v>
      </c>
      <c r="AX20" s="705"/>
      <c r="AY20" s="706"/>
      <c r="AZ20" s="711"/>
      <c r="BA20" s="712"/>
      <c r="BB20" s="581"/>
      <c r="BC20" s="582"/>
      <c r="BD20" s="582"/>
      <c r="BE20" s="582"/>
      <c r="BF20" s="583"/>
    </row>
    <row r="21" spans="2:58" ht="22.5" customHeight="1" thickBot="1" x14ac:dyDescent="0.45">
      <c r="B21" s="640"/>
      <c r="C21" s="647"/>
      <c r="D21" s="648"/>
      <c r="E21" s="649"/>
      <c r="F21" s="100"/>
      <c r="G21" s="652"/>
      <c r="H21" s="655"/>
      <c r="I21" s="648"/>
      <c r="J21" s="648"/>
      <c r="K21" s="649"/>
      <c r="L21" s="655"/>
      <c r="M21" s="648"/>
      <c r="N21" s="648"/>
      <c r="O21" s="658"/>
      <c r="P21" s="665"/>
      <c r="Q21" s="666"/>
      <c r="R21" s="667"/>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707"/>
      <c r="AY21" s="708"/>
      <c r="AZ21" s="713"/>
      <c r="BA21" s="714"/>
      <c r="BB21" s="584"/>
      <c r="BC21" s="585"/>
      <c r="BD21" s="585"/>
      <c r="BE21" s="585"/>
      <c r="BF21" s="586"/>
    </row>
    <row r="22" spans="2:58" ht="20.25" customHeight="1" x14ac:dyDescent="0.4">
      <c r="B22" s="668">
        <v>1</v>
      </c>
      <c r="C22" s="669"/>
      <c r="D22" s="670"/>
      <c r="E22" s="671"/>
      <c r="F22" s="93"/>
      <c r="G22" s="672"/>
      <c r="H22" s="673"/>
      <c r="I22" s="674"/>
      <c r="J22" s="674"/>
      <c r="K22" s="675"/>
      <c r="L22" s="676"/>
      <c r="M22" s="677"/>
      <c r="N22" s="677"/>
      <c r="O22" s="678"/>
      <c r="P22" s="679" t="s">
        <v>49</v>
      </c>
      <c r="Q22" s="680"/>
      <c r="R22" s="681"/>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82"/>
      <c r="AY22" s="683"/>
      <c r="AZ22" s="622"/>
      <c r="BA22" s="623"/>
      <c r="BB22" s="624"/>
      <c r="BC22" s="625"/>
      <c r="BD22" s="625"/>
      <c r="BE22" s="625"/>
      <c r="BF22" s="626"/>
    </row>
    <row r="23" spans="2:58" ht="20.25" customHeight="1" x14ac:dyDescent="0.4">
      <c r="B23" s="605"/>
      <c r="C23" s="630"/>
      <c r="D23" s="631"/>
      <c r="E23" s="632"/>
      <c r="F23" s="94"/>
      <c r="G23" s="512"/>
      <c r="H23" s="517"/>
      <c r="I23" s="515"/>
      <c r="J23" s="515"/>
      <c r="K23" s="516"/>
      <c r="L23" s="521"/>
      <c r="M23" s="522"/>
      <c r="N23" s="522"/>
      <c r="O23" s="523"/>
      <c r="P23" s="565" t="s">
        <v>15</v>
      </c>
      <c r="Q23" s="566"/>
      <c r="R23" s="56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68">
        <f>IF($BB$3="４週",SUM(S23:AT23),IF($BB$3="暦月",SUM(S23:AW23),""))</f>
        <v>0</v>
      </c>
      <c r="AY23" s="569"/>
      <c r="AZ23" s="570">
        <f>IF($BB$3="４週",AX23/4,IF($BB$3="暦月",'参考様式１通所型サービス（1枚版）'!AX23/('参考様式１通所型サービス（1枚版）'!$BB$8/7),""))</f>
        <v>0</v>
      </c>
      <c r="BA23" s="571"/>
      <c r="BB23" s="596"/>
      <c r="BC23" s="597"/>
      <c r="BD23" s="597"/>
      <c r="BE23" s="597"/>
      <c r="BF23" s="598"/>
    </row>
    <row r="24" spans="2:58" ht="20.25" customHeight="1" x14ac:dyDescent="0.4">
      <c r="B24" s="605"/>
      <c r="C24" s="633"/>
      <c r="D24" s="634"/>
      <c r="E24" s="635"/>
      <c r="F24" s="95">
        <f>C22</f>
        <v>0</v>
      </c>
      <c r="G24" s="512"/>
      <c r="H24" s="517"/>
      <c r="I24" s="515"/>
      <c r="J24" s="515"/>
      <c r="K24" s="516"/>
      <c r="L24" s="521"/>
      <c r="M24" s="522"/>
      <c r="N24" s="522"/>
      <c r="O24" s="523"/>
      <c r="P24" s="602" t="s">
        <v>50</v>
      </c>
      <c r="Q24" s="603"/>
      <c r="R24" s="604"/>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75">
        <f>IF($BB$3="４週",SUM(S24:AT24),IF($BB$3="暦月",SUM(S24:AW24),""))</f>
        <v>0</v>
      </c>
      <c r="AY24" s="576"/>
      <c r="AZ24" s="577">
        <f>IF($BB$3="４週",AX24/4,IF($BB$3="暦月",'参考様式１通所型サービス（1枚版）'!AX24/('参考様式１通所型サービス（1枚版）'!$BB$8/7),""))</f>
        <v>0</v>
      </c>
      <c r="BA24" s="578"/>
      <c r="BB24" s="599"/>
      <c r="BC24" s="600"/>
      <c r="BD24" s="600"/>
      <c r="BE24" s="600"/>
      <c r="BF24" s="601"/>
    </row>
    <row r="25" spans="2:58" ht="20.25" customHeight="1" x14ac:dyDescent="0.4">
      <c r="B25" s="605">
        <f>B22+1</f>
        <v>2</v>
      </c>
      <c r="C25" s="627"/>
      <c r="D25" s="628"/>
      <c r="E25" s="629"/>
      <c r="F25" s="96"/>
      <c r="G25" s="511"/>
      <c r="H25" s="514"/>
      <c r="I25" s="515"/>
      <c r="J25" s="515"/>
      <c r="K25" s="516"/>
      <c r="L25" s="518"/>
      <c r="M25" s="519"/>
      <c r="N25" s="519"/>
      <c r="O25" s="520"/>
      <c r="P25" s="527" t="s">
        <v>49</v>
      </c>
      <c r="Q25" s="528"/>
      <c r="R25" s="529"/>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556"/>
      <c r="AY25" s="557"/>
      <c r="AZ25" s="558"/>
      <c r="BA25" s="559"/>
      <c r="BB25" s="593"/>
      <c r="BC25" s="594"/>
      <c r="BD25" s="594"/>
      <c r="BE25" s="594"/>
      <c r="BF25" s="595"/>
    </row>
    <row r="26" spans="2:58" ht="20.25" customHeight="1" x14ac:dyDescent="0.4">
      <c r="B26" s="605"/>
      <c r="C26" s="630"/>
      <c r="D26" s="631"/>
      <c r="E26" s="632"/>
      <c r="F26" s="94"/>
      <c r="G26" s="512"/>
      <c r="H26" s="517"/>
      <c r="I26" s="515"/>
      <c r="J26" s="515"/>
      <c r="K26" s="516"/>
      <c r="L26" s="521"/>
      <c r="M26" s="522"/>
      <c r="N26" s="522"/>
      <c r="O26" s="523"/>
      <c r="P26" s="565" t="s">
        <v>15</v>
      </c>
      <c r="Q26" s="566"/>
      <c r="R26" s="56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68">
        <f>IF($BB$3="４週",SUM(S26:AT26),IF($BB$3="暦月",SUM(S26:AW26),""))</f>
        <v>0</v>
      </c>
      <c r="AY26" s="569"/>
      <c r="AZ26" s="570">
        <f>IF($BB$3="４週",AX26/4,IF($BB$3="暦月",'参考様式１通所型サービス（1枚版）'!AX26/('参考様式１通所型サービス（1枚版）'!$BB$8/7),""))</f>
        <v>0</v>
      </c>
      <c r="BA26" s="571"/>
      <c r="BB26" s="596"/>
      <c r="BC26" s="597"/>
      <c r="BD26" s="597"/>
      <c r="BE26" s="597"/>
      <c r="BF26" s="598"/>
    </row>
    <row r="27" spans="2:58" ht="20.25" customHeight="1" x14ac:dyDescent="0.4">
      <c r="B27" s="605"/>
      <c r="C27" s="633"/>
      <c r="D27" s="634"/>
      <c r="E27" s="635"/>
      <c r="F27" s="94">
        <f>C25</f>
        <v>0</v>
      </c>
      <c r="G27" s="513"/>
      <c r="H27" s="517"/>
      <c r="I27" s="515"/>
      <c r="J27" s="515"/>
      <c r="K27" s="516"/>
      <c r="L27" s="524"/>
      <c r="M27" s="525"/>
      <c r="N27" s="525"/>
      <c r="O27" s="526"/>
      <c r="P27" s="602" t="s">
        <v>50</v>
      </c>
      <c r="Q27" s="603"/>
      <c r="R27" s="604"/>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75">
        <f>IF($BB$3="４週",SUM(S27:AT27),IF($BB$3="暦月",SUM(S27:AW27),""))</f>
        <v>0</v>
      </c>
      <c r="AY27" s="576"/>
      <c r="AZ27" s="577">
        <f>IF($BB$3="４週",AX27/4,IF($BB$3="暦月",'参考様式１通所型サービス（1枚版）'!AX27/('参考様式１通所型サービス（1枚版）'!$BB$8/7),""))</f>
        <v>0</v>
      </c>
      <c r="BA27" s="578"/>
      <c r="BB27" s="599"/>
      <c r="BC27" s="600"/>
      <c r="BD27" s="600"/>
      <c r="BE27" s="600"/>
      <c r="BF27" s="601"/>
    </row>
    <row r="28" spans="2:58" ht="20.25" customHeight="1" x14ac:dyDescent="0.4">
      <c r="B28" s="605">
        <f>B25+1</f>
        <v>3</v>
      </c>
      <c r="C28" s="607"/>
      <c r="D28" s="608"/>
      <c r="E28" s="609"/>
      <c r="F28" s="96"/>
      <c r="G28" s="511"/>
      <c r="H28" s="514"/>
      <c r="I28" s="515"/>
      <c r="J28" s="515"/>
      <c r="K28" s="516"/>
      <c r="L28" s="518"/>
      <c r="M28" s="519"/>
      <c r="N28" s="519"/>
      <c r="O28" s="520"/>
      <c r="P28" s="527" t="s">
        <v>49</v>
      </c>
      <c r="Q28" s="528"/>
      <c r="R28" s="529"/>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556"/>
      <c r="AY28" s="557"/>
      <c r="AZ28" s="558"/>
      <c r="BA28" s="559"/>
      <c r="BB28" s="593"/>
      <c r="BC28" s="594"/>
      <c r="BD28" s="594"/>
      <c r="BE28" s="594"/>
      <c r="BF28" s="595"/>
    </row>
    <row r="29" spans="2:58" ht="20.25" customHeight="1" x14ac:dyDescent="0.4">
      <c r="B29" s="605"/>
      <c r="C29" s="610"/>
      <c r="D29" s="611"/>
      <c r="E29" s="612"/>
      <c r="F29" s="94"/>
      <c r="G29" s="512"/>
      <c r="H29" s="517"/>
      <c r="I29" s="515"/>
      <c r="J29" s="515"/>
      <c r="K29" s="516"/>
      <c r="L29" s="521"/>
      <c r="M29" s="522"/>
      <c r="N29" s="522"/>
      <c r="O29" s="523"/>
      <c r="P29" s="565" t="s">
        <v>15</v>
      </c>
      <c r="Q29" s="566"/>
      <c r="R29" s="56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68">
        <f>IF($BB$3="４週",SUM(S29:AT29),IF($BB$3="暦月",SUM(S29:AW29),""))</f>
        <v>0</v>
      </c>
      <c r="AY29" s="569"/>
      <c r="AZ29" s="570">
        <f>IF($BB$3="４週",AX29/4,IF($BB$3="暦月",'参考様式１通所型サービス（1枚版）'!AX29/('参考様式１通所型サービス（1枚版）'!$BB$8/7),""))</f>
        <v>0</v>
      </c>
      <c r="BA29" s="571"/>
      <c r="BB29" s="596"/>
      <c r="BC29" s="597"/>
      <c r="BD29" s="597"/>
      <c r="BE29" s="597"/>
      <c r="BF29" s="598"/>
    </row>
    <row r="30" spans="2:58" ht="20.25" customHeight="1" x14ac:dyDescent="0.4">
      <c r="B30" s="605"/>
      <c r="C30" s="613"/>
      <c r="D30" s="614"/>
      <c r="E30" s="615"/>
      <c r="F30" s="94">
        <f>C28</f>
        <v>0</v>
      </c>
      <c r="G30" s="513"/>
      <c r="H30" s="517"/>
      <c r="I30" s="515"/>
      <c r="J30" s="515"/>
      <c r="K30" s="516"/>
      <c r="L30" s="524"/>
      <c r="M30" s="525"/>
      <c r="N30" s="525"/>
      <c r="O30" s="526"/>
      <c r="P30" s="602" t="s">
        <v>50</v>
      </c>
      <c r="Q30" s="603"/>
      <c r="R30" s="604"/>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75">
        <f>IF($BB$3="４週",SUM(S30:AT30),IF($BB$3="暦月",SUM(S30:AW30),""))</f>
        <v>0</v>
      </c>
      <c r="AY30" s="576"/>
      <c r="AZ30" s="577">
        <f>IF($BB$3="４週",AX30/4,IF($BB$3="暦月",'参考様式１通所型サービス（1枚版）'!AX30/('参考様式１通所型サービス（1枚版）'!$BB$8/7),""))</f>
        <v>0</v>
      </c>
      <c r="BA30" s="578"/>
      <c r="BB30" s="599"/>
      <c r="BC30" s="600"/>
      <c r="BD30" s="600"/>
      <c r="BE30" s="600"/>
      <c r="BF30" s="601"/>
    </row>
    <row r="31" spans="2:58" ht="20.25" customHeight="1" x14ac:dyDescent="0.4">
      <c r="B31" s="605">
        <f>B28+1</f>
        <v>4</v>
      </c>
      <c r="C31" s="607"/>
      <c r="D31" s="608"/>
      <c r="E31" s="609"/>
      <c r="F31" s="96"/>
      <c r="G31" s="511"/>
      <c r="H31" s="514"/>
      <c r="I31" s="515"/>
      <c r="J31" s="515"/>
      <c r="K31" s="516"/>
      <c r="L31" s="518"/>
      <c r="M31" s="519"/>
      <c r="N31" s="519"/>
      <c r="O31" s="520"/>
      <c r="P31" s="527" t="s">
        <v>49</v>
      </c>
      <c r="Q31" s="528"/>
      <c r="R31" s="529"/>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556"/>
      <c r="AY31" s="557"/>
      <c r="AZ31" s="558"/>
      <c r="BA31" s="559"/>
      <c r="BB31" s="593"/>
      <c r="BC31" s="594"/>
      <c r="BD31" s="594"/>
      <c r="BE31" s="594"/>
      <c r="BF31" s="595"/>
    </row>
    <row r="32" spans="2:58" ht="20.25" customHeight="1" x14ac:dyDescent="0.4">
      <c r="B32" s="605"/>
      <c r="C32" s="610"/>
      <c r="D32" s="611"/>
      <c r="E32" s="612"/>
      <c r="F32" s="94"/>
      <c r="G32" s="512"/>
      <c r="H32" s="517"/>
      <c r="I32" s="515"/>
      <c r="J32" s="515"/>
      <c r="K32" s="516"/>
      <c r="L32" s="521"/>
      <c r="M32" s="522"/>
      <c r="N32" s="522"/>
      <c r="O32" s="523"/>
      <c r="P32" s="565" t="s">
        <v>15</v>
      </c>
      <c r="Q32" s="566"/>
      <c r="R32" s="56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68">
        <f>IF($BB$3="４週",SUM(S32:AT32),IF($BB$3="暦月",SUM(S32:AW32),""))</f>
        <v>0</v>
      </c>
      <c r="AY32" s="569"/>
      <c r="AZ32" s="570">
        <f>IF($BB$3="４週",AX32/4,IF($BB$3="暦月",'参考様式１通所型サービス（1枚版）'!AX32/('参考様式１通所型サービス（1枚版）'!$BB$8/7),""))</f>
        <v>0</v>
      </c>
      <c r="BA32" s="571"/>
      <c r="BB32" s="596"/>
      <c r="BC32" s="597"/>
      <c r="BD32" s="597"/>
      <c r="BE32" s="597"/>
      <c r="BF32" s="598"/>
    </row>
    <row r="33" spans="2:58" ht="20.25" customHeight="1" x14ac:dyDescent="0.4">
      <c r="B33" s="605"/>
      <c r="C33" s="613"/>
      <c r="D33" s="614"/>
      <c r="E33" s="615"/>
      <c r="F33" s="94">
        <f>C31</f>
        <v>0</v>
      </c>
      <c r="G33" s="513"/>
      <c r="H33" s="517"/>
      <c r="I33" s="515"/>
      <c r="J33" s="515"/>
      <c r="K33" s="516"/>
      <c r="L33" s="524"/>
      <c r="M33" s="525"/>
      <c r="N33" s="525"/>
      <c r="O33" s="526"/>
      <c r="P33" s="602" t="s">
        <v>50</v>
      </c>
      <c r="Q33" s="603"/>
      <c r="R33" s="604"/>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75">
        <f>IF($BB$3="４週",SUM(S33:AT33),IF($BB$3="暦月",SUM(S33:AW33),""))</f>
        <v>0</v>
      </c>
      <c r="AY33" s="576"/>
      <c r="AZ33" s="577">
        <f>IF($BB$3="４週",AX33/4,IF($BB$3="暦月",'参考様式１通所型サービス（1枚版）'!AX33/('参考様式１通所型サービス（1枚版）'!$BB$8/7),""))</f>
        <v>0</v>
      </c>
      <c r="BA33" s="578"/>
      <c r="BB33" s="599"/>
      <c r="BC33" s="600"/>
      <c r="BD33" s="600"/>
      <c r="BE33" s="600"/>
      <c r="BF33" s="601"/>
    </row>
    <row r="34" spans="2:58" ht="20.25" customHeight="1" x14ac:dyDescent="0.4">
      <c r="B34" s="605">
        <f>B31+1</f>
        <v>5</v>
      </c>
      <c r="C34" s="607"/>
      <c r="D34" s="608"/>
      <c r="E34" s="609"/>
      <c r="F34" s="96"/>
      <c r="G34" s="511"/>
      <c r="H34" s="514"/>
      <c r="I34" s="515"/>
      <c r="J34" s="515"/>
      <c r="K34" s="516"/>
      <c r="L34" s="518"/>
      <c r="M34" s="519"/>
      <c r="N34" s="519"/>
      <c r="O34" s="520"/>
      <c r="P34" s="527" t="s">
        <v>49</v>
      </c>
      <c r="Q34" s="528"/>
      <c r="R34" s="529"/>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556"/>
      <c r="AY34" s="557"/>
      <c r="AZ34" s="558"/>
      <c r="BA34" s="559"/>
      <c r="BB34" s="593"/>
      <c r="BC34" s="594"/>
      <c r="BD34" s="594"/>
      <c r="BE34" s="594"/>
      <c r="BF34" s="595"/>
    </row>
    <row r="35" spans="2:58" ht="20.25" customHeight="1" x14ac:dyDescent="0.4">
      <c r="B35" s="605"/>
      <c r="C35" s="610"/>
      <c r="D35" s="611"/>
      <c r="E35" s="612"/>
      <c r="F35" s="94"/>
      <c r="G35" s="512"/>
      <c r="H35" s="517"/>
      <c r="I35" s="515"/>
      <c r="J35" s="515"/>
      <c r="K35" s="516"/>
      <c r="L35" s="521"/>
      <c r="M35" s="522"/>
      <c r="N35" s="522"/>
      <c r="O35" s="523"/>
      <c r="P35" s="565" t="s">
        <v>15</v>
      </c>
      <c r="Q35" s="566"/>
      <c r="R35" s="56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68">
        <f>IF($BB$3="４週",SUM(S35:AT35),IF($BB$3="暦月",SUM(S35:AW35),""))</f>
        <v>0</v>
      </c>
      <c r="AY35" s="569"/>
      <c r="AZ35" s="570">
        <f>IF($BB$3="４週",AX35/4,IF($BB$3="暦月",'参考様式１通所型サービス（1枚版）'!AX35/('参考様式１通所型サービス（1枚版）'!$BB$8/7),""))</f>
        <v>0</v>
      </c>
      <c r="BA35" s="571"/>
      <c r="BB35" s="596"/>
      <c r="BC35" s="597"/>
      <c r="BD35" s="597"/>
      <c r="BE35" s="597"/>
      <c r="BF35" s="598"/>
    </row>
    <row r="36" spans="2:58" ht="20.25" customHeight="1" x14ac:dyDescent="0.4">
      <c r="B36" s="605"/>
      <c r="C36" s="613"/>
      <c r="D36" s="614"/>
      <c r="E36" s="615"/>
      <c r="F36" s="94">
        <f>C34</f>
        <v>0</v>
      </c>
      <c r="G36" s="513"/>
      <c r="H36" s="517"/>
      <c r="I36" s="515"/>
      <c r="J36" s="515"/>
      <c r="K36" s="516"/>
      <c r="L36" s="524"/>
      <c r="M36" s="525"/>
      <c r="N36" s="525"/>
      <c r="O36" s="526"/>
      <c r="P36" s="602" t="s">
        <v>50</v>
      </c>
      <c r="Q36" s="603"/>
      <c r="R36" s="604"/>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75">
        <f>IF($BB$3="４週",SUM(S36:AT36),IF($BB$3="暦月",SUM(S36:AW36),""))</f>
        <v>0</v>
      </c>
      <c r="AY36" s="576"/>
      <c r="AZ36" s="577">
        <f>IF($BB$3="４週",AX36/4,IF($BB$3="暦月",'参考様式１通所型サービス（1枚版）'!AX36/('参考様式１通所型サービス（1枚版）'!$BB$8/7),""))</f>
        <v>0</v>
      </c>
      <c r="BA36" s="578"/>
      <c r="BB36" s="599"/>
      <c r="BC36" s="600"/>
      <c r="BD36" s="600"/>
      <c r="BE36" s="600"/>
      <c r="BF36" s="601"/>
    </row>
    <row r="37" spans="2:58" ht="20.25" customHeight="1" x14ac:dyDescent="0.4">
      <c r="B37" s="605">
        <f>B34+1</f>
        <v>6</v>
      </c>
      <c r="C37" s="607"/>
      <c r="D37" s="608"/>
      <c r="E37" s="609"/>
      <c r="F37" s="96"/>
      <c r="G37" s="511"/>
      <c r="H37" s="514"/>
      <c r="I37" s="515"/>
      <c r="J37" s="515"/>
      <c r="K37" s="516"/>
      <c r="L37" s="518"/>
      <c r="M37" s="519"/>
      <c r="N37" s="519"/>
      <c r="O37" s="520"/>
      <c r="P37" s="527" t="s">
        <v>49</v>
      </c>
      <c r="Q37" s="528"/>
      <c r="R37" s="529"/>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556"/>
      <c r="AY37" s="557"/>
      <c r="AZ37" s="558"/>
      <c r="BA37" s="559"/>
      <c r="BB37" s="593"/>
      <c r="BC37" s="594"/>
      <c r="BD37" s="594"/>
      <c r="BE37" s="594"/>
      <c r="BF37" s="595"/>
    </row>
    <row r="38" spans="2:58" ht="20.25" customHeight="1" x14ac:dyDescent="0.4">
      <c r="B38" s="605"/>
      <c r="C38" s="610"/>
      <c r="D38" s="611"/>
      <c r="E38" s="612"/>
      <c r="F38" s="94"/>
      <c r="G38" s="512"/>
      <c r="H38" s="517"/>
      <c r="I38" s="515"/>
      <c r="J38" s="515"/>
      <c r="K38" s="516"/>
      <c r="L38" s="521"/>
      <c r="M38" s="522"/>
      <c r="N38" s="522"/>
      <c r="O38" s="523"/>
      <c r="P38" s="565" t="s">
        <v>15</v>
      </c>
      <c r="Q38" s="566"/>
      <c r="R38" s="56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68">
        <f>IF($BB$3="４週",SUM(S38:AT38),IF($BB$3="暦月",SUM(S38:AW38),""))</f>
        <v>0</v>
      </c>
      <c r="AY38" s="569"/>
      <c r="AZ38" s="570">
        <f>IF($BB$3="４週",AX38/4,IF($BB$3="暦月",'参考様式１通所型サービス（1枚版）'!AX38/('参考様式１通所型サービス（1枚版）'!$BB$8/7),""))</f>
        <v>0</v>
      </c>
      <c r="BA38" s="571"/>
      <c r="BB38" s="596"/>
      <c r="BC38" s="597"/>
      <c r="BD38" s="597"/>
      <c r="BE38" s="597"/>
      <c r="BF38" s="598"/>
    </row>
    <row r="39" spans="2:58" ht="20.25" customHeight="1" x14ac:dyDescent="0.4">
      <c r="B39" s="605"/>
      <c r="C39" s="613"/>
      <c r="D39" s="614"/>
      <c r="E39" s="615"/>
      <c r="F39" s="94">
        <f>C37</f>
        <v>0</v>
      </c>
      <c r="G39" s="513"/>
      <c r="H39" s="517"/>
      <c r="I39" s="515"/>
      <c r="J39" s="515"/>
      <c r="K39" s="516"/>
      <c r="L39" s="524"/>
      <c r="M39" s="525"/>
      <c r="N39" s="525"/>
      <c r="O39" s="526"/>
      <c r="P39" s="602" t="s">
        <v>50</v>
      </c>
      <c r="Q39" s="603"/>
      <c r="R39" s="604"/>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75">
        <f>IF($BB$3="４週",SUM(S39:AT39),IF($BB$3="暦月",SUM(S39:AW39),""))</f>
        <v>0</v>
      </c>
      <c r="AY39" s="576"/>
      <c r="AZ39" s="577">
        <f>IF($BB$3="４週",AX39/4,IF($BB$3="暦月",'参考様式１通所型サービス（1枚版）'!AX39/('参考様式１通所型サービス（1枚版）'!$BB$8/7),""))</f>
        <v>0</v>
      </c>
      <c r="BA39" s="578"/>
      <c r="BB39" s="599"/>
      <c r="BC39" s="600"/>
      <c r="BD39" s="600"/>
      <c r="BE39" s="600"/>
      <c r="BF39" s="601"/>
    </row>
    <row r="40" spans="2:58" ht="20.25" customHeight="1" x14ac:dyDescent="0.4">
      <c r="B40" s="605">
        <f>B37+1</f>
        <v>7</v>
      </c>
      <c r="C40" s="607"/>
      <c r="D40" s="608"/>
      <c r="E40" s="609"/>
      <c r="F40" s="96"/>
      <c r="G40" s="511"/>
      <c r="H40" s="514"/>
      <c r="I40" s="515"/>
      <c r="J40" s="515"/>
      <c r="K40" s="516"/>
      <c r="L40" s="518"/>
      <c r="M40" s="519"/>
      <c r="N40" s="519"/>
      <c r="O40" s="520"/>
      <c r="P40" s="527" t="s">
        <v>49</v>
      </c>
      <c r="Q40" s="528"/>
      <c r="R40" s="529"/>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556"/>
      <c r="AY40" s="557"/>
      <c r="AZ40" s="558"/>
      <c r="BA40" s="559"/>
      <c r="BB40" s="593"/>
      <c r="BC40" s="594"/>
      <c r="BD40" s="594"/>
      <c r="BE40" s="594"/>
      <c r="BF40" s="595"/>
    </row>
    <row r="41" spans="2:58" ht="20.25" customHeight="1" x14ac:dyDescent="0.4">
      <c r="B41" s="605"/>
      <c r="C41" s="610"/>
      <c r="D41" s="611"/>
      <c r="E41" s="612"/>
      <c r="F41" s="94"/>
      <c r="G41" s="512"/>
      <c r="H41" s="517"/>
      <c r="I41" s="515"/>
      <c r="J41" s="515"/>
      <c r="K41" s="516"/>
      <c r="L41" s="521"/>
      <c r="M41" s="522"/>
      <c r="N41" s="522"/>
      <c r="O41" s="523"/>
      <c r="P41" s="565" t="s">
        <v>15</v>
      </c>
      <c r="Q41" s="566"/>
      <c r="R41" s="56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68">
        <f>IF($BB$3="４週",SUM(S41:AT41),IF($BB$3="暦月",SUM(S41:AW41),""))</f>
        <v>0</v>
      </c>
      <c r="AY41" s="569"/>
      <c r="AZ41" s="570">
        <f>IF($BB$3="４週",AX41/4,IF($BB$3="暦月",'参考様式１通所型サービス（1枚版）'!AX41/('参考様式１通所型サービス（1枚版）'!$BB$8/7),""))</f>
        <v>0</v>
      </c>
      <c r="BA41" s="571"/>
      <c r="BB41" s="596"/>
      <c r="BC41" s="597"/>
      <c r="BD41" s="597"/>
      <c r="BE41" s="597"/>
      <c r="BF41" s="598"/>
    </row>
    <row r="42" spans="2:58" ht="20.25" customHeight="1" x14ac:dyDescent="0.4">
      <c r="B42" s="605"/>
      <c r="C42" s="613"/>
      <c r="D42" s="614"/>
      <c r="E42" s="615"/>
      <c r="F42" s="94">
        <f>C40</f>
        <v>0</v>
      </c>
      <c r="G42" s="513"/>
      <c r="H42" s="517"/>
      <c r="I42" s="515"/>
      <c r="J42" s="515"/>
      <c r="K42" s="516"/>
      <c r="L42" s="524"/>
      <c r="M42" s="525"/>
      <c r="N42" s="525"/>
      <c r="O42" s="526"/>
      <c r="P42" s="602" t="s">
        <v>50</v>
      </c>
      <c r="Q42" s="603"/>
      <c r="R42" s="604"/>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75">
        <f>IF($BB$3="４週",SUM(S42:AT42),IF($BB$3="暦月",SUM(S42:AW42),""))</f>
        <v>0</v>
      </c>
      <c r="AY42" s="576"/>
      <c r="AZ42" s="577">
        <f>IF($BB$3="４週",AX42/4,IF($BB$3="暦月",'参考様式１通所型サービス（1枚版）'!AX42/('参考様式１通所型サービス（1枚版）'!$BB$8/7),""))</f>
        <v>0</v>
      </c>
      <c r="BA42" s="578"/>
      <c r="BB42" s="599"/>
      <c r="BC42" s="600"/>
      <c r="BD42" s="600"/>
      <c r="BE42" s="600"/>
      <c r="BF42" s="601"/>
    </row>
    <row r="43" spans="2:58" ht="20.25" customHeight="1" x14ac:dyDescent="0.4">
      <c r="B43" s="605">
        <f>B40+1</f>
        <v>8</v>
      </c>
      <c r="C43" s="607"/>
      <c r="D43" s="608"/>
      <c r="E43" s="609"/>
      <c r="F43" s="96"/>
      <c r="G43" s="511"/>
      <c r="H43" s="514"/>
      <c r="I43" s="515"/>
      <c r="J43" s="515"/>
      <c r="K43" s="516"/>
      <c r="L43" s="518"/>
      <c r="M43" s="519"/>
      <c r="N43" s="519"/>
      <c r="O43" s="520"/>
      <c r="P43" s="527" t="s">
        <v>49</v>
      </c>
      <c r="Q43" s="528"/>
      <c r="R43" s="529"/>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556"/>
      <c r="AY43" s="557"/>
      <c r="AZ43" s="558"/>
      <c r="BA43" s="559"/>
      <c r="BB43" s="593"/>
      <c r="BC43" s="594"/>
      <c r="BD43" s="594"/>
      <c r="BE43" s="594"/>
      <c r="BF43" s="595"/>
    </row>
    <row r="44" spans="2:58" ht="20.25" customHeight="1" x14ac:dyDescent="0.4">
      <c r="B44" s="605"/>
      <c r="C44" s="610"/>
      <c r="D44" s="611"/>
      <c r="E44" s="612"/>
      <c r="F44" s="94"/>
      <c r="G44" s="512"/>
      <c r="H44" s="517"/>
      <c r="I44" s="515"/>
      <c r="J44" s="515"/>
      <c r="K44" s="516"/>
      <c r="L44" s="521"/>
      <c r="M44" s="522"/>
      <c r="N44" s="522"/>
      <c r="O44" s="523"/>
      <c r="P44" s="565" t="s">
        <v>15</v>
      </c>
      <c r="Q44" s="566"/>
      <c r="R44" s="56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68">
        <f>IF($BB$3="４週",SUM(S44:AT44),IF($BB$3="暦月",SUM(S44:AW44),""))</f>
        <v>0</v>
      </c>
      <c r="AY44" s="569"/>
      <c r="AZ44" s="570">
        <f>IF($BB$3="４週",AX44/4,IF($BB$3="暦月",'参考様式１通所型サービス（1枚版）'!AX44/('参考様式１通所型サービス（1枚版）'!$BB$8/7),""))</f>
        <v>0</v>
      </c>
      <c r="BA44" s="571"/>
      <c r="BB44" s="596"/>
      <c r="BC44" s="597"/>
      <c r="BD44" s="597"/>
      <c r="BE44" s="597"/>
      <c r="BF44" s="598"/>
    </row>
    <row r="45" spans="2:58" ht="20.25" customHeight="1" x14ac:dyDescent="0.4">
      <c r="B45" s="605"/>
      <c r="C45" s="613"/>
      <c r="D45" s="614"/>
      <c r="E45" s="615"/>
      <c r="F45" s="94">
        <f>C43</f>
        <v>0</v>
      </c>
      <c r="G45" s="513"/>
      <c r="H45" s="517"/>
      <c r="I45" s="515"/>
      <c r="J45" s="515"/>
      <c r="K45" s="516"/>
      <c r="L45" s="524"/>
      <c r="M45" s="525"/>
      <c r="N45" s="525"/>
      <c r="O45" s="526"/>
      <c r="P45" s="602" t="s">
        <v>50</v>
      </c>
      <c r="Q45" s="603"/>
      <c r="R45" s="604"/>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75">
        <f>IF($BB$3="４週",SUM(S45:AT45),IF($BB$3="暦月",SUM(S45:AW45),""))</f>
        <v>0</v>
      </c>
      <c r="AY45" s="576"/>
      <c r="AZ45" s="577">
        <f>IF($BB$3="４週",AX45/4,IF($BB$3="暦月",'参考様式１通所型サービス（1枚版）'!AX45/('参考様式１通所型サービス（1枚版）'!$BB$8/7),""))</f>
        <v>0</v>
      </c>
      <c r="BA45" s="578"/>
      <c r="BB45" s="599"/>
      <c r="BC45" s="600"/>
      <c r="BD45" s="600"/>
      <c r="BE45" s="600"/>
      <c r="BF45" s="601"/>
    </row>
    <row r="46" spans="2:58" ht="20.25" customHeight="1" x14ac:dyDescent="0.4">
      <c r="B46" s="605">
        <f>B43+1</f>
        <v>9</v>
      </c>
      <c r="C46" s="607"/>
      <c r="D46" s="608"/>
      <c r="E46" s="609"/>
      <c r="F46" s="96"/>
      <c r="G46" s="511"/>
      <c r="H46" s="514"/>
      <c r="I46" s="515"/>
      <c r="J46" s="515"/>
      <c r="K46" s="516"/>
      <c r="L46" s="518"/>
      <c r="M46" s="519"/>
      <c r="N46" s="519"/>
      <c r="O46" s="520"/>
      <c r="P46" s="527" t="s">
        <v>49</v>
      </c>
      <c r="Q46" s="528"/>
      <c r="R46" s="529"/>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556"/>
      <c r="AY46" s="557"/>
      <c r="AZ46" s="558"/>
      <c r="BA46" s="559"/>
      <c r="BB46" s="593"/>
      <c r="BC46" s="594"/>
      <c r="BD46" s="594"/>
      <c r="BE46" s="594"/>
      <c r="BF46" s="595"/>
    </row>
    <row r="47" spans="2:58" ht="20.25" customHeight="1" x14ac:dyDescent="0.4">
      <c r="B47" s="605"/>
      <c r="C47" s="610"/>
      <c r="D47" s="611"/>
      <c r="E47" s="612"/>
      <c r="F47" s="94"/>
      <c r="G47" s="512"/>
      <c r="H47" s="517"/>
      <c r="I47" s="515"/>
      <c r="J47" s="515"/>
      <c r="K47" s="516"/>
      <c r="L47" s="521"/>
      <c r="M47" s="522"/>
      <c r="N47" s="522"/>
      <c r="O47" s="523"/>
      <c r="P47" s="565" t="s">
        <v>15</v>
      </c>
      <c r="Q47" s="566"/>
      <c r="R47" s="56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68">
        <f>IF($BB$3="４週",SUM(S47:AT47),IF($BB$3="暦月",SUM(S47:AW47),""))</f>
        <v>0</v>
      </c>
      <c r="AY47" s="569"/>
      <c r="AZ47" s="570">
        <f>IF($BB$3="４週",AX47/4,IF($BB$3="暦月",'参考様式１通所型サービス（1枚版）'!AX47/('参考様式１通所型サービス（1枚版）'!$BB$8/7),""))</f>
        <v>0</v>
      </c>
      <c r="BA47" s="571"/>
      <c r="BB47" s="596"/>
      <c r="BC47" s="597"/>
      <c r="BD47" s="597"/>
      <c r="BE47" s="597"/>
      <c r="BF47" s="598"/>
    </row>
    <row r="48" spans="2:58" ht="20.25" customHeight="1" x14ac:dyDescent="0.4">
      <c r="B48" s="605"/>
      <c r="C48" s="613"/>
      <c r="D48" s="614"/>
      <c r="E48" s="615"/>
      <c r="F48" s="94">
        <f>C46</f>
        <v>0</v>
      </c>
      <c r="G48" s="513"/>
      <c r="H48" s="517"/>
      <c r="I48" s="515"/>
      <c r="J48" s="515"/>
      <c r="K48" s="516"/>
      <c r="L48" s="524"/>
      <c r="M48" s="525"/>
      <c r="N48" s="525"/>
      <c r="O48" s="526"/>
      <c r="P48" s="602" t="s">
        <v>50</v>
      </c>
      <c r="Q48" s="603"/>
      <c r="R48" s="604"/>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75">
        <f>IF($BB$3="４週",SUM(S48:AT48),IF($BB$3="暦月",SUM(S48:AW48),""))</f>
        <v>0</v>
      </c>
      <c r="AY48" s="576"/>
      <c r="AZ48" s="577">
        <f>IF($BB$3="４週",AX48/4,IF($BB$3="暦月",'参考様式１通所型サービス（1枚版）'!AX48/('参考様式１通所型サービス（1枚版）'!$BB$8/7),""))</f>
        <v>0</v>
      </c>
      <c r="BA48" s="578"/>
      <c r="BB48" s="599"/>
      <c r="BC48" s="600"/>
      <c r="BD48" s="600"/>
      <c r="BE48" s="600"/>
      <c r="BF48" s="601"/>
    </row>
    <row r="49" spans="2:58" ht="20.25" customHeight="1" x14ac:dyDescent="0.4">
      <c r="B49" s="605">
        <f>B46+1</f>
        <v>10</v>
      </c>
      <c r="C49" s="607"/>
      <c r="D49" s="608"/>
      <c r="E49" s="609"/>
      <c r="F49" s="96"/>
      <c r="G49" s="511"/>
      <c r="H49" s="514"/>
      <c r="I49" s="515"/>
      <c r="J49" s="515"/>
      <c r="K49" s="516"/>
      <c r="L49" s="518"/>
      <c r="M49" s="519"/>
      <c r="N49" s="519"/>
      <c r="O49" s="520"/>
      <c r="P49" s="527" t="s">
        <v>49</v>
      </c>
      <c r="Q49" s="528"/>
      <c r="R49" s="529"/>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556"/>
      <c r="AY49" s="557"/>
      <c r="AZ49" s="558"/>
      <c r="BA49" s="559"/>
      <c r="BB49" s="593"/>
      <c r="BC49" s="594"/>
      <c r="BD49" s="594"/>
      <c r="BE49" s="594"/>
      <c r="BF49" s="595"/>
    </row>
    <row r="50" spans="2:58" ht="20.25" customHeight="1" x14ac:dyDescent="0.4">
      <c r="B50" s="605"/>
      <c r="C50" s="610"/>
      <c r="D50" s="611"/>
      <c r="E50" s="612"/>
      <c r="F50" s="94"/>
      <c r="G50" s="512"/>
      <c r="H50" s="517"/>
      <c r="I50" s="515"/>
      <c r="J50" s="515"/>
      <c r="K50" s="516"/>
      <c r="L50" s="521"/>
      <c r="M50" s="522"/>
      <c r="N50" s="522"/>
      <c r="O50" s="523"/>
      <c r="P50" s="565" t="s">
        <v>15</v>
      </c>
      <c r="Q50" s="566"/>
      <c r="R50" s="56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68">
        <f>IF($BB$3="４週",SUM(S50:AT50),IF($BB$3="暦月",SUM(S50:AW50),""))</f>
        <v>0</v>
      </c>
      <c r="AY50" s="569"/>
      <c r="AZ50" s="570">
        <f>IF($BB$3="４週",AX50/4,IF($BB$3="暦月",'参考様式１通所型サービス（1枚版）'!AX50/('参考様式１通所型サービス（1枚版）'!$BB$8/7),""))</f>
        <v>0</v>
      </c>
      <c r="BA50" s="571"/>
      <c r="BB50" s="596"/>
      <c r="BC50" s="597"/>
      <c r="BD50" s="597"/>
      <c r="BE50" s="597"/>
      <c r="BF50" s="598"/>
    </row>
    <row r="51" spans="2:58" ht="20.25" customHeight="1" x14ac:dyDescent="0.4">
      <c r="B51" s="605"/>
      <c r="C51" s="613"/>
      <c r="D51" s="614"/>
      <c r="E51" s="615"/>
      <c r="F51" s="94">
        <f>C49</f>
        <v>0</v>
      </c>
      <c r="G51" s="513"/>
      <c r="H51" s="517"/>
      <c r="I51" s="515"/>
      <c r="J51" s="515"/>
      <c r="K51" s="516"/>
      <c r="L51" s="524"/>
      <c r="M51" s="525"/>
      <c r="N51" s="525"/>
      <c r="O51" s="526"/>
      <c r="P51" s="602" t="s">
        <v>50</v>
      </c>
      <c r="Q51" s="603"/>
      <c r="R51" s="604"/>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75">
        <f>IF($BB$3="４週",SUM(S51:AT51),IF($BB$3="暦月",SUM(S51:AW51),""))</f>
        <v>0</v>
      </c>
      <c r="AY51" s="576"/>
      <c r="AZ51" s="577">
        <f>IF($BB$3="４週",AX51/4,IF($BB$3="暦月",'参考様式１通所型サービス（1枚版）'!AX51/('参考様式１通所型サービス（1枚版）'!$BB$8/7),""))</f>
        <v>0</v>
      </c>
      <c r="BA51" s="578"/>
      <c r="BB51" s="599"/>
      <c r="BC51" s="600"/>
      <c r="BD51" s="600"/>
      <c r="BE51" s="600"/>
      <c r="BF51" s="601"/>
    </row>
    <row r="52" spans="2:58" ht="20.25" customHeight="1" x14ac:dyDescent="0.4">
      <c r="B52" s="605">
        <f>B49+1</f>
        <v>11</v>
      </c>
      <c r="C52" s="607"/>
      <c r="D52" s="608"/>
      <c r="E52" s="609"/>
      <c r="F52" s="96"/>
      <c r="G52" s="511"/>
      <c r="H52" s="514"/>
      <c r="I52" s="515"/>
      <c r="J52" s="515"/>
      <c r="K52" s="516"/>
      <c r="L52" s="518"/>
      <c r="M52" s="519"/>
      <c r="N52" s="519"/>
      <c r="O52" s="520"/>
      <c r="P52" s="527" t="s">
        <v>49</v>
      </c>
      <c r="Q52" s="528"/>
      <c r="R52" s="529"/>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556"/>
      <c r="AY52" s="557"/>
      <c r="AZ52" s="558"/>
      <c r="BA52" s="559"/>
      <c r="BB52" s="593"/>
      <c r="BC52" s="594"/>
      <c r="BD52" s="594"/>
      <c r="BE52" s="594"/>
      <c r="BF52" s="595"/>
    </row>
    <row r="53" spans="2:58" ht="20.25" customHeight="1" x14ac:dyDescent="0.4">
      <c r="B53" s="605"/>
      <c r="C53" s="610"/>
      <c r="D53" s="611"/>
      <c r="E53" s="612"/>
      <c r="F53" s="94"/>
      <c r="G53" s="512"/>
      <c r="H53" s="517"/>
      <c r="I53" s="515"/>
      <c r="J53" s="515"/>
      <c r="K53" s="516"/>
      <c r="L53" s="521"/>
      <c r="M53" s="522"/>
      <c r="N53" s="522"/>
      <c r="O53" s="523"/>
      <c r="P53" s="565" t="s">
        <v>15</v>
      </c>
      <c r="Q53" s="566"/>
      <c r="R53" s="56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68">
        <f>IF($BB$3="４週",SUM(S53:AT53),IF($BB$3="暦月",SUM(S53:AW53),""))</f>
        <v>0</v>
      </c>
      <c r="AY53" s="569"/>
      <c r="AZ53" s="570">
        <f>IF($BB$3="４週",AX53/4,IF($BB$3="暦月",'参考様式１通所型サービス（1枚版）'!AX53/('参考様式１通所型サービス（1枚版）'!$BB$8/7),""))</f>
        <v>0</v>
      </c>
      <c r="BA53" s="571"/>
      <c r="BB53" s="596"/>
      <c r="BC53" s="597"/>
      <c r="BD53" s="597"/>
      <c r="BE53" s="597"/>
      <c r="BF53" s="598"/>
    </row>
    <row r="54" spans="2:58" ht="20.25" customHeight="1" x14ac:dyDescent="0.4">
      <c r="B54" s="605"/>
      <c r="C54" s="613"/>
      <c r="D54" s="614"/>
      <c r="E54" s="615"/>
      <c r="F54" s="94">
        <f>C52</f>
        <v>0</v>
      </c>
      <c r="G54" s="513"/>
      <c r="H54" s="517"/>
      <c r="I54" s="515"/>
      <c r="J54" s="515"/>
      <c r="K54" s="516"/>
      <c r="L54" s="524"/>
      <c r="M54" s="525"/>
      <c r="N54" s="525"/>
      <c r="O54" s="526"/>
      <c r="P54" s="602" t="s">
        <v>50</v>
      </c>
      <c r="Q54" s="603"/>
      <c r="R54" s="604"/>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75">
        <f>IF($BB$3="４週",SUM(S54:AT54),IF($BB$3="暦月",SUM(S54:AW54),""))</f>
        <v>0</v>
      </c>
      <c r="AY54" s="576"/>
      <c r="AZ54" s="577">
        <f>IF($BB$3="４週",AX54/4,IF($BB$3="暦月",'参考様式１通所型サービス（1枚版）'!AX54/('参考様式１通所型サービス（1枚版）'!$BB$8/7),""))</f>
        <v>0</v>
      </c>
      <c r="BA54" s="578"/>
      <c r="BB54" s="599"/>
      <c r="BC54" s="600"/>
      <c r="BD54" s="600"/>
      <c r="BE54" s="600"/>
      <c r="BF54" s="601"/>
    </row>
    <row r="55" spans="2:58" ht="20.25" customHeight="1" x14ac:dyDescent="0.4">
      <c r="B55" s="605">
        <f>B52+1</f>
        <v>12</v>
      </c>
      <c r="C55" s="607"/>
      <c r="D55" s="608"/>
      <c r="E55" s="609"/>
      <c r="F55" s="96"/>
      <c r="G55" s="511"/>
      <c r="H55" s="514"/>
      <c r="I55" s="515"/>
      <c r="J55" s="515"/>
      <c r="K55" s="516"/>
      <c r="L55" s="518"/>
      <c r="M55" s="519"/>
      <c r="N55" s="519"/>
      <c r="O55" s="520"/>
      <c r="P55" s="527" t="s">
        <v>49</v>
      </c>
      <c r="Q55" s="528"/>
      <c r="R55" s="52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56"/>
      <c r="AY55" s="557"/>
      <c r="AZ55" s="558"/>
      <c r="BA55" s="559"/>
      <c r="BB55" s="560"/>
      <c r="BC55" s="519"/>
      <c r="BD55" s="519"/>
      <c r="BE55" s="519"/>
      <c r="BF55" s="520"/>
    </row>
    <row r="56" spans="2:58" ht="20.25" customHeight="1" x14ac:dyDescent="0.4">
      <c r="B56" s="605"/>
      <c r="C56" s="610"/>
      <c r="D56" s="611"/>
      <c r="E56" s="612"/>
      <c r="F56" s="94"/>
      <c r="G56" s="512"/>
      <c r="H56" s="517"/>
      <c r="I56" s="515"/>
      <c r="J56" s="515"/>
      <c r="K56" s="516"/>
      <c r="L56" s="521"/>
      <c r="M56" s="522"/>
      <c r="N56" s="522"/>
      <c r="O56" s="523"/>
      <c r="P56" s="565" t="s">
        <v>15</v>
      </c>
      <c r="Q56" s="566"/>
      <c r="R56" s="56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68">
        <f>IF($BB$3="４週",SUM(S56:AT56),IF($BB$3="暦月",SUM(S56:AW56),""))</f>
        <v>0</v>
      </c>
      <c r="AY56" s="569"/>
      <c r="AZ56" s="570">
        <f>IF($BB$3="４週",AX56/4,IF($BB$3="暦月",'参考様式１通所型サービス（1枚版）'!AX56/('参考様式１通所型サービス（1枚版）'!$BB$8/7),""))</f>
        <v>0</v>
      </c>
      <c r="BA56" s="571"/>
      <c r="BB56" s="561"/>
      <c r="BC56" s="522"/>
      <c r="BD56" s="522"/>
      <c r="BE56" s="522"/>
      <c r="BF56" s="523"/>
    </row>
    <row r="57" spans="2:58" ht="20.25" customHeight="1" x14ac:dyDescent="0.4">
      <c r="B57" s="605"/>
      <c r="C57" s="613"/>
      <c r="D57" s="614"/>
      <c r="E57" s="615"/>
      <c r="F57" s="94">
        <f>C55</f>
        <v>0</v>
      </c>
      <c r="G57" s="513"/>
      <c r="H57" s="517"/>
      <c r="I57" s="515"/>
      <c r="J57" s="515"/>
      <c r="K57" s="516"/>
      <c r="L57" s="524"/>
      <c r="M57" s="525"/>
      <c r="N57" s="525"/>
      <c r="O57" s="526"/>
      <c r="P57" s="602" t="s">
        <v>50</v>
      </c>
      <c r="Q57" s="603"/>
      <c r="R57" s="604"/>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75">
        <f>IF($BB$3="４週",SUM(S57:AT57),IF($BB$3="暦月",SUM(S57:AW57),""))</f>
        <v>0</v>
      </c>
      <c r="AY57" s="576"/>
      <c r="AZ57" s="577">
        <f>IF($BB$3="４週",AX57/4,IF($BB$3="暦月",'参考様式１通所型サービス（1枚版）'!AX57/('参考様式１通所型サービス（1枚版）'!$BB$8/7),""))</f>
        <v>0</v>
      </c>
      <c r="BA57" s="578"/>
      <c r="BB57" s="621"/>
      <c r="BC57" s="525"/>
      <c r="BD57" s="525"/>
      <c r="BE57" s="525"/>
      <c r="BF57" s="526"/>
    </row>
    <row r="58" spans="2:58" ht="20.25" customHeight="1" x14ac:dyDescent="0.4">
      <c r="B58" s="605">
        <f>B55+1</f>
        <v>13</v>
      </c>
      <c r="C58" s="607"/>
      <c r="D58" s="608"/>
      <c r="E58" s="609"/>
      <c r="F58" s="96"/>
      <c r="G58" s="511"/>
      <c r="H58" s="514"/>
      <c r="I58" s="515"/>
      <c r="J58" s="515"/>
      <c r="K58" s="516"/>
      <c r="L58" s="518"/>
      <c r="M58" s="519"/>
      <c r="N58" s="519"/>
      <c r="O58" s="520"/>
      <c r="P58" s="527" t="s">
        <v>49</v>
      </c>
      <c r="Q58" s="528"/>
      <c r="R58" s="52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56"/>
      <c r="AY58" s="557"/>
      <c r="AZ58" s="558"/>
      <c r="BA58" s="559"/>
      <c r="BB58" s="560"/>
      <c r="BC58" s="519"/>
      <c r="BD58" s="519"/>
      <c r="BE58" s="519"/>
      <c r="BF58" s="520"/>
    </row>
    <row r="59" spans="2:58" ht="20.25" customHeight="1" x14ac:dyDescent="0.4">
      <c r="B59" s="605"/>
      <c r="C59" s="610"/>
      <c r="D59" s="611"/>
      <c r="E59" s="612"/>
      <c r="F59" s="94"/>
      <c r="G59" s="512"/>
      <c r="H59" s="517"/>
      <c r="I59" s="515"/>
      <c r="J59" s="515"/>
      <c r="K59" s="516"/>
      <c r="L59" s="521"/>
      <c r="M59" s="522"/>
      <c r="N59" s="522"/>
      <c r="O59" s="523"/>
      <c r="P59" s="565" t="s">
        <v>15</v>
      </c>
      <c r="Q59" s="566"/>
      <c r="R59" s="56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68">
        <f>IF($BB$3="４週",SUM(S59:AT59),IF($BB$3="暦月",SUM(S59:AW59),""))</f>
        <v>0</v>
      </c>
      <c r="AY59" s="569"/>
      <c r="AZ59" s="570">
        <f>IF($BB$3="４週",AX59/4,IF($BB$3="暦月",'参考様式１通所型サービス（1枚版）'!AX59/('参考様式１通所型サービス（1枚版）'!$BB$8/7),""))</f>
        <v>0</v>
      </c>
      <c r="BA59" s="571"/>
      <c r="BB59" s="561"/>
      <c r="BC59" s="522"/>
      <c r="BD59" s="522"/>
      <c r="BE59" s="522"/>
      <c r="BF59" s="523"/>
    </row>
    <row r="60" spans="2:58" ht="20.25" customHeight="1" thickBot="1" x14ac:dyDescent="0.45">
      <c r="B60" s="606"/>
      <c r="C60" s="613"/>
      <c r="D60" s="614"/>
      <c r="E60" s="615"/>
      <c r="F60" s="97">
        <f>C58</f>
        <v>0</v>
      </c>
      <c r="G60" s="616"/>
      <c r="H60" s="617"/>
      <c r="I60" s="618"/>
      <c r="J60" s="618"/>
      <c r="K60" s="619"/>
      <c r="L60" s="620"/>
      <c r="M60" s="563"/>
      <c r="N60" s="563"/>
      <c r="O60" s="564"/>
      <c r="P60" s="572" t="s">
        <v>50</v>
      </c>
      <c r="Q60" s="573"/>
      <c r="R60" s="574"/>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75">
        <f>IF($BB$3="４週",SUM(S60:AT60),IF($BB$3="暦月",SUM(S60:AW60),""))</f>
        <v>0</v>
      </c>
      <c r="AY60" s="576"/>
      <c r="AZ60" s="577">
        <f>IF($BB$3="４週",AX60/4,IF($BB$3="暦月",'参考様式１通所型サービス（1枚版）'!AX60/('参考様式１通所型サービス（1枚版）'!$BB$8/7),""))</f>
        <v>0</v>
      </c>
      <c r="BA60" s="578"/>
      <c r="BB60" s="562"/>
      <c r="BC60" s="563"/>
      <c r="BD60" s="563"/>
      <c r="BE60" s="563"/>
      <c r="BF60" s="564"/>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07" t="s">
        <v>182</v>
      </c>
      <c r="H62" s="507"/>
      <c r="I62" s="507"/>
      <c r="J62" s="507"/>
      <c r="K62" s="507"/>
      <c r="L62" s="507"/>
      <c r="M62" s="507"/>
      <c r="N62" s="507"/>
      <c r="O62" s="507"/>
      <c r="P62" s="507"/>
      <c r="Q62" s="507"/>
      <c r="R62" s="508"/>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509" t="str">
        <f>IF(SUMIF($F$22:$F$60, "生活相談員", AX22:AY60)=0,"",SUMIF($F$22:$F$60,"生活相談員",AX22:AY60))</f>
        <v/>
      </c>
      <c r="AY62" s="510"/>
      <c r="AZ62" s="530" t="str">
        <f>IF(AX62="","",IF($BB$3="４週",AX62/4,IF($BB$3="暦月",AX62/('参考様式１通所型サービス（1枚版）'!$BB$8/7),"")))</f>
        <v/>
      </c>
      <c r="BA62" s="531"/>
      <c r="BB62" s="532"/>
      <c r="BC62" s="533"/>
      <c r="BD62" s="533"/>
      <c r="BE62" s="533"/>
      <c r="BF62" s="534"/>
    </row>
    <row r="63" spans="2:58" ht="20.25" customHeight="1" x14ac:dyDescent="0.4">
      <c r="B63" s="55"/>
      <c r="C63" s="27"/>
      <c r="D63" s="27"/>
      <c r="E63" s="27"/>
      <c r="F63" s="27"/>
      <c r="G63" s="541" t="s">
        <v>183</v>
      </c>
      <c r="H63" s="541"/>
      <c r="I63" s="541"/>
      <c r="J63" s="541"/>
      <c r="K63" s="541"/>
      <c r="L63" s="541"/>
      <c r="M63" s="541"/>
      <c r="N63" s="541"/>
      <c r="O63" s="541"/>
      <c r="P63" s="541"/>
      <c r="Q63" s="541"/>
      <c r="R63" s="542"/>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543" t="str">
        <f>IF(SUMIF($F$22:$F$60, "介護職員", AX22:AX60)=0,"",SUMIF($F$22:$F$60, "介護職員", AX22:AX60))</f>
        <v/>
      </c>
      <c r="AY63" s="544"/>
      <c r="AZ63" s="545" t="str">
        <f>IF(AX63="","",IF($BB$3="４週",AX63/4,IF($BB$3="暦月",AX63/('参考様式１通所型サービス（1枚版）'!$BB$8/7),"")))</f>
        <v/>
      </c>
      <c r="BA63" s="546"/>
      <c r="BB63" s="535"/>
      <c r="BC63" s="536"/>
      <c r="BD63" s="536"/>
      <c r="BE63" s="536"/>
      <c r="BF63" s="537"/>
    </row>
    <row r="64" spans="2:58" ht="20.25" customHeight="1" x14ac:dyDescent="0.4">
      <c r="B64" s="55"/>
      <c r="C64" s="27"/>
      <c r="D64" s="27"/>
      <c r="E64" s="27"/>
      <c r="F64" s="27"/>
      <c r="G64" s="541" t="s">
        <v>184</v>
      </c>
      <c r="H64" s="541"/>
      <c r="I64" s="541"/>
      <c r="J64" s="541"/>
      <c r="K64" s="541"/>
      <c r="L64" s="541"/>
      <c r="M64" s="541"/>
      <c r="N64" s="541"/>
      <c r="O64" s="541"/>
      <c r="P64" s="541"/>
      <c r="Q64" s="541"/>
      <c r="R64" s="542"/>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547"/>
      <c r="AY64" s="548"/>
      <c r="AZ64" s="548"/>
      <c r="BA64" s="549"/>
      <c r="BB64" s="535"/>
      <c r="BC64" s="536"/>
      <c r="BD64" s="536"/>
      <c r="BE64" s="536"/>
      <c r="BF64" s="537"/>
    </row>
    <row r="65" spans="1:73" ht="20.25" customHeight="1" x14ac:dyDescent="0.4">
      <c r="B65" s="55"/>
      <c r="C65" s="27"/>
      <c r="D65" s="27"/>
      <c r="E65" s="27"/>
      <c r="F65" s="27"/>
      <c r="G65" s="541" t="s">
        <v>186</v>
      </c>
      <c r="H65" s="541"/>
      <c r="I65" s="541"/>
      <c r="J65" s="541"/>
      <c r="K65" s="541"/>
      <c r="L65" s="541"/>
      <c r="M65" s="541"/>
      <c r="N65" s="541"/>
      <c r="O65" s="541"/>
      <c r="P65" s="541"/>
      <c r="Q65" s="541"/>
      <c r="R65" s="542"/>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550"/>
      <c r="AY65" s="551"/>
      <c r="AZ65" s="551"/>
      <c r="BA65" s="552"/>
      <c r="BB65" s="535"/>
      <c r="BC65" s="536"/>
      <c r="BD65" s="536"/>
      <c r="BE65" s="536"/>
      <c r="BF65" s="537"/>
    </row>
    <row r="66" spans="1:73" ht="20.25" customHeight="1" thickBot="1" x14ac:dyDescent="0.45">
      <c r="B66" s="56"/>
      <c r="C66" s="116"/>
      <c r="D66" s="116"/>
      <c r="E66" s="116"/>
      <c r="F66" s="116"/>
      <c r="G66" s="579" t="s">
        <v>187</v>
      </c>
      <c r="H66" s="579"/>
      <c r="I66" s="579"/>
      <c r="J66" s="579"/>
      <c r="K66" s="579"/>
      <c r="L66" s="579"/>
      <c r="M66" s="579"/>
      <c r="N66" s="579"/>
      <c r="O66" s="579"/>
      <c r="P66" s="579"/>
      <c r="Q66" s="579"/>
      <c r="R66" s="580"/>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550"/>
      <c r="AY66" s="551"/>
      <c r="AZ66" s="551"/>
      <c r="BA66" s="552"/>
      <c r="BB66" s="535"/>
      <c r="BC66" s="536"/>
      <c r="BD66" s="536"/>
      <c r="BE66" s="536"/>
      <c r="BF66" s="537"/>
    </row>
    <row r="67" spans="1:73" ht="18.75" customHeight="1" x14ac:dyDescent="0.4">
      <c r="B67" s="581" t="s">
        <v>188</v>
      </c>
      <c r="C67" s="582"/>
      <c r="D67" s="582"/>
      <c r="E67" s="582"/>
      <c r="F67" s="582"/>
      <c r="G67" s="582"/>
      <c r="H67" s="582"/>
      <c r="I67" s="582"/>
      <c r="J67" s="582"/>
      <c r="K67" s="583"/>
      <c r="L67" s="587" t="s">
        <v>60</v>
      </c>
      <c r="M67" s="587"/>
      <c r="N67" s="587"/>
      <c r="O67" s="587"/>
      <c r="P67" s="587"/>
      <c r="Q67" s="587"/>
      <c r="R67" s="588"/>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550"/>
      <c r="AY67" s="551"/>
      <c r="AZ67" s="551"/>
      <c r="BA67" s="552"/>
      <c r="BB67" s="535"/>
      <c r="BC67" s="536"/>
      <c r="BD67" s="536"/>
      <c r="BE67" s="536"/>
      <c r="BF67" s="537"/>
    </row>
    <row r="68" spans="1:73" ht="18.75" customHeight="1" x14ac:dyDescent="0.4">
      <c r="B68" s="581"/>
      <c r="C68" s="582"/>
      <c r="D68" s="582"/>
      <c r="E68" s="582"/>
      <c r="F68" s="582"/>
      <c r="G68" s="582"/>
      <c r="H68" s="582"/>
      <c r="I68" s="582"/>
      <c r="J68" s="582"/>
      <c r="K68" s="583"/>
      <c r="L68" s="589" t="s">
        <v>5</v>
      </c>
      <c r="M68" s="589"/>
      <c r="N68" s="589"/>
      <c r="O68" s="589"/>
      <c r="P68" s="589"/>
      <c r="Q68" s="589"/>
      <c r="R68" s="590"/>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550"/>
      <c r="AY68" s="551"/>
      <c r="AZ68" s="551"/>
      <c r="BA68" s="552"/>
      <c r="BB68" s="535"/>
      <c r="BC68" s="536"/>
      <c r="BD68" s="536"/>
      <c r="BE68" s="536"/>
      <c r="BF68" s="537"/>
    </row>
    <row r="69" spans="1:73" ht="18.75" customHeight="1" x14ac:dyDescent="0.4">
      <c r="B69" s="581"/>
      <c r="C69" s="582"/>
      <c r="D69" s="582"/>
      <c r="E69" s="582"/>
      <c r="F69" s="582"/>
      <c r="G69" s="582"/>
      <c r="H69" s="582"/>
      <c r="I69" s="582"/>
      <c r="J69" s="582"/>
      <c r="K69" s="583"/>
      <c r="L69" s="589" t="s">
        <v>61</v>
      </c>
      <c r="M69" s="589"/>
      <c r="N69" s="589"/>
      <c r="O69" s="589"/>
      <c r="P69" s="589"/>
      <c r="Q69" s="589"/>
      <c r="R69" s="590"/>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550"/>
      <c r="AY69" s="551"/>
      <c r="AZ69" s="551"/>
      <c r="BA69" s="552"/>
      <c r="BB69" s="535"/>
      <c r="BC69" s="536"/>
      <c r="BD69" s="536"/>
      <c r="BE69" s="536"/>
      <c r="BF69" s="537"/>
    </row>
    <row r="70" spans="1:73" ht="18.75" customHeight="1" x14ac:dyDescent="0.4">
      <c r="B70" s="581"/>
      <c r="C70" s="582"/>
      <c r="D70" s="582"/>
      <c r="E70" s="582"/>
      <c r="F70" s="582"/>
      <c r="G70" s="582"/>
      <c r="H70" s="582"/>
      <c r="I70" s="582"/>
      <c r="J70" s="582"/>
      <c r="K70" s="583"/>
      <c r="L70" s="589" t="s">
        <v>62</v>
      </c>
      <c r="M70" s="589"/>
      <c r="N70" s="589"/>
      <c r="O70" s="589"/>
      <c r="P70" s="589"/>
      <c r="Q70" s="589"/>
      <c r="R70" s="590"/>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550"/>
      <c r="AY70" s="551"/>
      <c r="AZ70" s="551"/>
      <c r="BA70" s="552"/>
      <c r="BB70" s="535"/>
      <c r="BC70" s="536"/>
      <c r="BD70" s="536"/>
      <c r="BE70" s="536"/>
      <c r="BF70" s="537"/>
    </row>
    <row r="71" spans="1:73" ht="18.75" customHeight="1" thickBot="1" x14ac:dyDescent="0.45">
      <c r="B71" s="584"/>
      <c r="C71" s="585"/>
      <c r="D71" s="585"/>
      <c r="E71" s="585"/>
      <c r="F71" s="585"/>
      <c r="G71" s="585"/>
      <c r="H71" s="585"/>
      <c r="I71" s="585"/>
      <c r="J71" s="585"/>
      <c r="K71" s="586"/>
      <c r="L71" s="591"/>
      <c r="M71" s="591"/>
      <c r="N71" s="591"/>
      <c r="O71" s="591"/>
      <c r="P71" s="591"/>
      <c r="Q71" s="591"/>
      <c r="R71" s="592"/>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53"/>
      <c r="AY71" s="554"/>
      <c r="AZ71" s="554"/>
      <c r="BA71" s="555"/>
      <c r="BB71" s="538"/>
      <c r="BC71" s="539"/>
      <c r="BD71" s="539"/>
      <c r="BE71" s="539"/>
      <c r="BF71" s="54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689" t="s">
        <v>206</v>
      </c>
      <c r="AQ1" s="690"/>
      <c r="AR1" s="690"/>
      <c r="AS1" s="690"/>
      <c r="AT1" s="690"/>
      <c r="AU1" s="690"/>
      <c r="AV1" s="690"/>
      <c r="AW1" s="690"/>
      <c r="AX1" s="690"/>
      <c r="AY1" s="690"/>
      <c r="AZ1" s="690"/>
      <c r="BA1" s="690"/>
      <c r="BB1" s="690"/>
      <c r="BC1" s="690"/>
      <c r="BD1" s="690"/>
      <c r="BE1" s="690"/>
      <c r="BF1" s="7" t="s">
        <v>21</v>
      </c>
    </row>
    <row r="2" spans="2:64" s="12" customFormat="1" ht="20.25" customHeight="1" x14ac:dyDescent="0.4">
      <c r="C2" s="11"/>
      <c r="D2" s="11"/>
      <c r="E2" s="11"/>
      <c r="F2" s="11"/>
      <c r="G2" s="11"/>
      <c r="J2" s="5"/>
      <c r="L2" s="11"/>
      <c r="M2" s="11"/>
      <c r="N2" s="11"/>
      <c r="O2" s="11"/>
      <c r="P2" s="11"/>
      <c r="Q2" s="11"/>
      <c r="R2" s="11"/>
      <c r="Y2" s="101" t="s">
        <v>64</v>
      </c>
      <c r="Z2" s="715">
        <v>4</v>
      </c>
      <c r="AA2" s="715"/>
      <c r="AB2" s="101" t="s">
        <v>65</v>
      </c>
      <c r="AC2" s="716">
        <f>IF(Z2=0,"",YEAR(DATE(2018+Z2,1,1)))</f>
        <v>2022</v>
      </c>
      <c r="AD2" s="716"/>
      <c r="AE2" s="102" t="s">
        <v>66</v>
      </c>
      <c r="AF2" s="102" t="s">
        <v>1</v>
      </c>
      <c r="AG2" s="715">
        <v>4</v>
      </c>
      <c r="AH2" s="715"/>
      <c r="AI2" s="102" t="s">
        <v>53</v>
      </c>
      <c r="AM2" s="8"/>
      <c r="AN2" s="7"/>
      <c r="AO2" s="7" t="s">
        <v>67</v>
      </c>
      <c r="AP2" s="715"/>
      <c r="AQ2" s="715"/>
      <c r="AR2" s="715"/>
      <c r="AS2" s="715"/>
      <c r="AT2" s="715"/>
      <c r="AU2" s="715"/>
      <c r="AV2" s="715"/>
      <c r="AW2" s="715"/>
      <c r="AX2" s="715"/>
      <c r="AY2" s="715"/>
      <c r="AZ2" s="715"/>
      <c r="BA2" s="715"/>
      <c r="BB2" s="715"/>
      <c r="BC2" s="715"/>
      <c r="BD2" s="715"/>
      <c r="BE2" s="71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717" t="s">
        <v>151</v>
      </c>
      <c r="BC3" s="718"/>
      <c r="BD3" s="718"/>
      <c r="BE3" s="71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717" t="s">
        <v>153</v>
      </c>
      <c r="BC4" s="718"/>
      <c r="BD4" s="718"/>
      <c r="BE4" s="71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636">
        <v>40</v>
      </c>
      <c r="AY6" s="637"/>
      <c r="AZ6" s="157" t="s">
        <v>171</v>
      </c>
      <c r="BA6" s="124"/>
      <c r="BB6" s="636">
        <v>160</v>
      </c>
      <c r="BC6" s="637"/>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720">
        <f>DAY(EOMONTH(DATE(AC2,AG2,1),0))</f>
        <v>30</v>
      </c>
      <c r="BC8" s="72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636">
        <v>1</v>
      </c>
      <c r="BC10" s="722"/>
      <c r="BD10" s="637"/>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723"/>
      <c r="AP12" s="723"/>
      <c r="AQ12" s="723"/>
      <c r="AR12" s="157"/>
      <c r="AS12" s="155"/>
      <c r="AT12" s="155"/>
      <c r="AU12" s="48"/>
      <c r="AV12" s="39"/>
      <c r="AW12" s="39"/>
      <c r="AX12" s="49"/>
      <c r="AY12" s="49"/>
      <c r="AZ12" s="39"/>
      <c r="BA12" s="39"/>
      <c r="BB12" s="636">
        <v>1</v>
      </c>
      <c r="BC12" s="722"/>
      <c r="BD12" s="637"/>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84"/>
      <c r="AV14" s="685"/>
      <c r="AW14" s="686"/>
      <c r="AX14" s="38" t="s">
        <v>2</v>
      </c>
      <c r="AY14" s="684"/>
      <c r="AZ14" s="685"/>
      <c r="BA14" s="686"/>
      <c r="BB14" s="37" t="s">
        <v>24</v>
      </c>
      <c r="BC14" s="687">
        <f>(AY14-AU14)*24</f>
        <v>0</v>
      </c>
      <c r="BD14" s="68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38" t="s">
        <v>98</v>
      </c>
      <c r="C17" s="641" t="s">
        <v>175</v>
      </c>
      <c r="D17" s="642"/>
      <c r="E17" s="643"/>
      <c r="F17" s="117"/>
      <c r="G17" s="650" t="s">
        <v>176</v>
      </c>
      <c r="H17" s="653" t="s">
        <v>177</v>
      </c>
      <c r="I17" s="642"/>
      <c r="J17" s="642"/>
      <c r="K17" s="643"/>
      <c r="L17" s="653" t="s">
        <v>178</v>
      </c>
      <c r="M17" s="642"/>
      <c r="N17" s="642"/>
      <c r="O17" s="656"/>
      <c r="P17" s="659"/>
      <c r="Q17" s="660"/>
      <c r="R17" s="661"/>
      <c r="S17" s="700" t="s">
        <v>179</v>
      </c>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2"/>
      <c r="AX17" s="703" t="str">
        <f>IF(BB3="４週","(11) 1～4週目の勤務時間数合計","(11) 1か月の勤務時間数   合計")</f>
        <v>(11) 1～4週目の勤務時間数合計</v>
      </c>
      <c r="AY17" s="704"/>
      <c r="AZ17" s="709" t="s">
        <v>180</v>
      </c>
      <c r="BA17" s="710"/>
      <c r="BB17" s="691" t="s">
        <v>181</v>
      </c>
      <c r="BC17" s="692"/>
      <c r="BD17" s="692"/>
      <c r="BE17" s="692"/>
      <c r="BF17" s="693"/>
    </row>
    <row r="18" spans="2:58" ht="20.25" customHeight="1" x14ac:dyDescent="0.4">
      <c r="B18" s="639"/>
      <c r="C18" s="644"/>
      <c r="D18" s="645"/>
      <c r="E18" s="646"/>
      <c r="F18" s="118"/>
      <c r="G18" s="651"/>
      <c r="H18" s="654"/>
      <c r="I18" s="645"/>
      <c r="J18" s="645"/>
      <c r="K18" s="646"/>
      <c r="L18" s="654"/>
      <c r="M18" s="645"/>
      <c r="N18" s="645"/>
      <c r="O18" s="657"/>
      <c r="P18" s="662"/>
      <c r="Q18" s="663"/>
      <c r="R18" s="664"/>
      <c r="S18" s="694" t="s">
        <v>16</v>
      </c>
      <c r="T18" s="695"/>
      <c r="U18" s="695"/>
      <c r="V18" s="695"/>
      <c r="W18" s="695"/>
      <c r="X18" s="695"/>
      <c r="Y18" s="696"/>
      <c r="Z18" s="694" t="s">
        <v>17</v>
      </c>
      <c r="AA18" s="695"/>
      <c r="AB18" s="695"/>
      <c r="AC18" s="695"/>
      <c r="AD18" s="695"/>
      <c r="AE18" s="695"/>
      <c r="AF18" s="696"/>
      <c r="AG18" s="694" t="s">
        <v>18</v>
      </c>
      <c r="AH18" s="695"/>
      <c r="AI18" s="695"/>
      <c r="AJ18" s="695"/>
      <c r="AK18" s="695"/>
      <c r="AL18" s="695"/>
      <c r="AM18" s="696"/>
      <c r="AN18" s="694" t="s">
        <v>19</v>
      </c>
      <c r="AO18" s="695"/>
      <c r="AP18" s="695"/>
      <c r="AQ18" s="695"/>
      <c r="AR18" s="695"/>
      <c r="AS18" s="695"/>
      <c r="AT18" s="696"/>
      <c r="AU18" s="697" t="s">
        <v>20</v>
      </c>
      <c r="AV18" s="698"/>
      <c r="AW18" s="699"/>
      <c r="AX18" s="705"/>
      <c r="AY18" s="706"/>
      <c r="AZ18" s="711"/>
      <c r="BA18" s="712"/>
      <c r="BB18" s="581"/>
      <c r="BC18" s="582"/>
      <c r="BD18" s="582"/>
      <c r="BE18" s="582"/>
      <c r="BF18" s="583"/>
    </row>
    <row r="19" spans="2:58" ht="20.25" customHeight="1" x14ac:dyDescent="0.4">
      <c r="B19" s="639"/>
      <c r="C19" s="644"/>
      <c r="D19" s="645"/>
      <c r="E19" s="646"/>
      <c r="F19" s="118"/>
      <c r="G19" s="651"/>
      <c r="H19" s="654"/>
      <c r="I19" s="645"/>
      <c r="J19" s="645"/>
      <c r="K19" s="646"/>
      <c r="L19" s="654"/>
      <c r="M19" s="645"/>
      <c r="N19" s="645"/>
      <c r="O19" s="657"/>
      <c r="P19" s="662"/>
      <c r="Q19" s="663"/>
      <c r="R19" s="664"/>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705"/>
      <c r="AY19" s="706"/>
      <c r="AZ19" s="711"/>
      <c r="BA19" s="712"/>
      <c r="BB19" s="581"/>
      <c r="BC19" s="582"/>
      <c r="BD19" s="582"/>
      <c r="BE19" s="582"/>
      <c r="BF19" s="583"/>
    </row>
    <row r="20" spans="2:58" ht="20.25" hidden="1" customHeight="1" x14ac:dyDescent="0.4">
      <c r="B20" s="639"/>
      <c r="C20" s="644"/>
      <c r="D20" s="645"/>
      <c r="E20" s="646"/>
      <c r="F20" s="118"/>
      <c r="G20" s="651"/>
      <c r="H20" s="654"/>
      <c r="I20" s="645"/>
      <c r="J20" s="645"/>
      <c r="K20" s="646"/>
      <c r="L20" s="654"/>
      <c r="M20" s="645"/>
      <c r="N20" s="645"/>
      <c r="O20" s="657"/>
      <c r="P20" s="662"/>
      <c r="Q20" s="663"/>
      <c r="R20" s="664"/>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705"/>
      <c r="AY20" s="706"/>
      <c r="AZ20" s="711"/>
      <c r="BA20" s="712"/>
      <c r="BB20" s="581"/>
      <c r="BC20" s="582"/>
      <c r="BD20" s="582"/>
      <c r="BE20" s="582"/>
      <c r="BF20" s="583"/>
    </row>
    <row r="21" spans="2:58" ht="22.5" customHeight="1" thickBot="1" x14ac:dyDescent="0.45">
      <c r="B21" s="640"/>
      <c r="C21" s="647"/>
      <c r="D21" s="648"/>
      <c r="E21" s="649"/>
      <c r="F21" s="119"/>
      <c r="G21" s="652"/>
      <c r="H21" s="655"/>
      <c r="I21" s="648"/>
      <c r="J21" s="648"/>
      <c r="K21" s="649"/>
      <c r="L21" s="655"/>
      <c r="M21" s="648"/>
      <c r="N21" s="648"/>
      <c r="O21" s="658"/>
      <c r="P21" s="665"/>
      <c r="Q21" s="666"/>
      <c r="R21" s="667"/>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707"/>
      <c r="AY21" s="708"/>
      <c r="AZ21" s="713"/>
      <c r="BA21" s="714"/>
      <c r="BB21" s="584"/>
      <c r="BC21" s="585"/>
      <c r="BD21" s="585"/>
      <c r="BE21" s="585"/>
      <c r="BF21" s="586"/>
    </row>
    <row r="22" spans="2:58" ht="20.25" customHeight="1" x14ac:dyDescent="0.4">
      <c r="B22" s="668">
        <v>1</v>
      </c>
      <c r="C22" s="669"/>
      <c r="D22" s="670"/>
      <c r="E22" s="671"/>
      <c r="F22" s="93"/>
      <c r="G22" s="672"/>
      <c r="H22" s="673"/>
      <c r="I22" s="674"/>
      <c r="J22" s="674"/>
      <c r="K22" s="675"/>
      <c r="L22" s="676"/>
      <c r="M22" s="677"/>
      <c r="N22" s="677"/>
      <c r="O22" s="678"/>
      <c r="P22" s="679" t="s">
        <v>49</v>
      </c>
      <c r="Q22" s="680"/>
      <c r="R22" s="681"/>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740"/>
      <c r="AY22" s="741"/>
      <c r="AZ22" s="742"/>
      <c r="BA22" s="743"/>
      <c r="BB22" s="624"/>
      <c r="BC22" s="625"/>
      <c r="BD22" s="625"/>
      <c r="BE22" s="625"/>
      <c r="BF22" s="626"/>
    </row>
    <row r="23" spans="2:58" ht="20.25" customHeight="1" x14ac:dyDescent="0.4">
      <c r="B23" s="605"/>
      <c r="C23" s="630"/>
      <c r="D23" s="631"/>
      <c r="E23" s="632"/>
      <c r="F23" s="94"/>
      <c r="G23" s="512"/>
      <c r="H23" s="517"/>
      <c r="I23" s="515"/>
      <c r="J23" s="515"/>
      <c r="K23" s="516"/>
      <c r="L23" s="521"/>
      <c r="M23" s="522"/>
      <c r="N23" s="522"/>
      <c r="O23" s="523"/>
      <c r="P23" s="565" t="s">
        <v>15</v>
      </c>
      <c r="Q23" s="566"/>
      <c r="R23" s="56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68">
        <f>IF($BB$3="４週",SUM(S23:AT23),IF($BB$3="暦月",SUM(S23:AW23),""))</f>
        <v>0</v>
      </c>
      <c r="AY23" s="569"/>
      <c r="AZ23" s="570">
        <f>IF($BB$3="４週",AX23/4,IF($BB$3="暦月",'通所型サービス（100名）'!AX23/('通所型サービス（100名）'!$BB$8/7),""))</f>
        <v>0</v>
      </c>
      <c r="BA23" s="571"/>
      <c r="BB23" s="596"/>
      <c r="BC23" s="597"/>
      <c r="BD23" s="597"/>
      <c r="BE23" s="597"/>
      <c r="BF23" s="598"/>
    </row>
    <row r="24" spans="2:58" ht="20.25" customHeight="1" x14ac:dyDescent="0.4">
      <c r="B24" s="605"/>
      <c r="C24" s="633"/>
      <c r="D24" s="634"/>
      <c r="E24" s="635"/>
      <c r="F24" s="95">
        <f>C22</f>
        <v>0</v>
      </c>
      <c r="G24" s="512"/>
      <c r="H24" s="517"/>
      <c r="I24" s="515"/>
      <c r="J24" s="515"/>
      <c r="K24" s="516"/>
      <c r="L24" s="521"/>
      <c r="M24" s="522"/>
      <c r="N24" s="522"/>
      <c r="O24" s="523"/>
      <c r="P24" s="602" t="s">
        <v>50</v>
      </c>
      <c r="Q24" s="603"/>
      <c r="R24" s="604"/>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75">
        <f>IF($BB$3="４週",SUM(S24:AT24),IF($BB$3="暦月",SUM(S24:AW24),""))</f>
        <v>0</v>
      </c>
      <c r="AY24" s="576"/>
      <c r="AZ24" s="577">
        <f>IF($BB$3="４週",AX24/4,IF($BB$3="暦月",'通所型サービス（100名）'!AX24/('通所型サービス（100名）'!$BB$8/7),""))</f>
        <v>0</v>
      </c>
      <c r="BA24" s="578"/>
      <c r="BB24" s="599"/>
      <c r="BC24" s="600"/>
      <c r="BD24" s="600"/>
      <c r="BE24" s="600"/>
      <c r="BF24" s="601"/>
    </row>
    <row r="25" spans="2:58" ht="20.25" customHeight="1" x14ac:dyDescent="0.4">
      <c r="B25" s="605">
        <f>B22+1</f>
        <v>2</v>
      </c>
      <c r="C25" s="627"/>
      <c r="D25" s="628"/>
      <c r="E25" s="629"/>
      <c r="F25" s="120"/>
      <c r="G25" s="511"/>
      <c r="H25" s="514"/>
      <c r="I25" s="515"/>
      <c r="J25" s="515"/>
      <c r="K25" s="516"/>
      <c r="L25" s="518"/>
      <c r="M25" s="519"/>
      <c r="N25" s="519"/>
      <c r="O25" s="520"/>
      <c r="P25" s="527" t="s">
        <v>49</v>
      </c>
      <c r="Q25" s="528"/>
      <c r="R25" s="529"/>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724"/>
      <c r="AY25" s="725"/>
      <c r="AZ25" s="726"/>
      <c r="BA25" s="727"/>
      <c r="BB25" s="593"/>
      <c r="BC25" s="594"/>
      <c r="BD25" s="594"/>
      <c r="BE25" s="594"/>
      <c r="BF25" s="595"/>
    </row>
    <row r="26" spans="2:58" ht="20.25" customHeight="1" x14ac:dyDescent="0.4">
      <c r="B26" s="605"/>
      <c r="C26" s="630"/>
      <c r="D26" s="631"/>
      <c r="E26" s="632"/>
      <c r="F26" s="94"/>
      <c r="G26" s="512"/>
      <c r="H26" s="517"/>
      <c r="I26" s="515"/>
      <c r="J26" s="515"/>
      <c r="K26" s="516"/>
      <c r="L26" s="521"/>
      <c r="M26" s="522"/>
      <c r="N26" s="522"/>
      <c r="O26" s="523"/>
      <c r="P26" s="565" t="s">
        <v>15</v>
      </c>
      <c r="Q26" s="566"/>
      <c r="R26" s="56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68">
        <f>IF($BB$3="４週",SUM(S26:AT26),IF($BB$3="暦月",SUM(S26:AW26),""))</f>
        <v>0</v>
      </c>
      <c r="AY26" s="569"/>
      <c r="AZ26" s="570">
        <f>IF($BB$3="４週",AX26/4,IF($BB$3="暦月",'通所型サービス（100名）'!AX26/('通所型サービス（100名）'!$BB$8/7),""))</f>
        <v>0</v>
      </c>
      <c r="BA26" s="571"/>
      <c r="BB26" s="596"/>
      <c r="BC26" s="597"/>
      <c r="BD26" s="597"/>
      <c r="BE26" s="597"/>
      <c r="BF26" s="598"/>
    </row>
    <row r="27" spans="2:58" ht="20.25" customHeight="1" x14ac:dyDescent="0.4">
      <c r="B27" s="605"/>
      <c r="C27" s="633"/>
      <c r="D27" s="634"/>
      <c r="E27" s="635"/>
      <c r="F27" s="94">
        <f>C25</f>
        <v>0</v>
      </c>
      <c r="G27" s="513"/>
      <c r="H27" s="517"/>
      <c r="I27" s="515"/>
      <c r="J27" s="515"/>
      <c r="K27" s="516"/>
      <c r="L27" s="524"/>
      <c r="M27" s="525"/>
      <c r="N27" s="525"/>
      <c r="O27" s="526"/>
      <c r="P27" s="602" t="s">
        <v>50</v>
      </c>
      <c r="Q27" s="603"/>
      <c r="R27" s="604"/>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75">
        <f>IF($BB$3="４週",SUM(S27:AT27),IF($BB$3="暦月",SUM(S27:AW27),""))</f>
        <v>0</v>
      </c>
      <c r="AY27" s="576"/>
      <c r="AZ27" s="577">
        <f>IF($BB$3="４週",AX27/4,IF($BB$3="暦月",'通所型サービス（100名）'!AX27/('通所型サービス（100名）'!$BB$8/7),""))</f>
        <v>0</v>
      </c>
      <c r="BA27" s="578"/>
      <c r="BB27" s="599"/>
      <c r="BC27" s="600"/>
      <c r="BD27" s="600"/>
      <c r="BE27" s="600"/>
      <c r="BF27" s="601"/>
    </row>
    <row r="28" spans="2:58" ht="20.25" customHeight="1" x14ac:dyDescent="0.4">
      <c r="B28" s="605">
        <f>B25+1</f>
        <v>3</v>
      </c>
      <c r="C28" s="607"/>
      <c r="D28" s="608"/>
      <c r="E28" s="609"/>
      <c r="F28" s="120"/>
      <c r="G28" s="511"/>
      <c r="H28" s="514"/>
      <c r="I28" s="515"/>
      <c r="J28" s="515"/>
      <c r="K28" s="516"/>
      <c r="L28" s="518"/>
      <c r="M28" s="519"/>
      <c r="N28" s="519"/>
      <c r="O28" s="520"/>
      <c r="P28" s="527" t="s">
        <v>49</v>
      </c>
      <c r="Q28" s="528"/>
      <c r="R28" s="529"/>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724"/>
      <c r="AY28" s="725"/>
      <c r="AZ28" s="726"/>
      <c r="BA28" s="727"/>
      <c r="BB28" s="593"/>
      <c r="BC28" s="594"/>
      <c r="BD28" s="594"/>
      <c r="BE28" s="594"/>
      <c r="BF28" s="595"/>
    </row>
    <row r="29" spans="2:58" ht="20.25" customHeight="1" x14ac:dyDescent="0.4">
      <c r="B29" s="605"/>
      <c r="C29" s="610"/>
      <c r="D29" s="611"/>
      <c r="E29" s="612"/>
      <c r="F29" s="94"/>
      <c r="G29" s="512"/>
      <c r="H29" s="517"/>
      <c r="I29" s="515"/>
      <c r="J29" s="515"/>
      <c r="K29" s="516"/>
      <c r="L29" s="521"/>
      <c r="M29" s="522"/>
      <c r="N29" s="522"/>
      <c r="O29" s="523"/>
      <c r="P29" s="565" t="s">
        <v>15</v>
      </c>
      <c r="Q29" s="566"/>
      <c r="R29" s="56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68">
        <f>IF($BB$3="４週",SUM(S29:AT29),IF($BB$3="暦月",SUM(S29:AW29),""))</f>
        <v>0</v>
      </c>
      <c r="AY29" s="569"/>
      <c r="AZ29" s="570">
        <f>IF($BB$3="４週",AX29/4,IF($BB$3="暦月",'通所型サービス（100名）'!AX29/('通所型サービス（100名）'!$BB$8/7),""))</f>
        <v>0</v>
      </c>
      <c r="BA29" s="571"/>
      <c r="BB29" s="596"/>
      <c r="BC29" s="597"/>
      <c r="BD29" s="597"/>
      <c r="BE29" s="597"/>
      <c r="BF29" s="598"/>
    </row>
    <row r="30" spans="2:58" ht="20.25" customHeight="1" x14ac:dyDescent="0.4">
      <c r="B30" s="605"/>
      <c r="C30" s="613"/>
      <c r="D30" s="614"/>
      <c r="E30" s="615"/>
      <c r="F30" s="94">
        <f>C28</f>
        <v>0</v>
      </c>
      <c r="G30" s="513"/>
      <c r="H30" s="517"/>
      <c r="I30" s="515"/>
      <c r="J30" s="515"/>
      <c r="K30" s="516"/>
      <c r="L30" s="524"/>
      <c r="M30" s="525"/>
      <c r="N30" s="525"/>
      <c r="O30" s="526"/>
      <c r="P30" s="602" t="s">
        <v>50</v>
      </c>
      <c r="Q30" s="603"/>
      <c r="R30" s="604"/>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75">
        <f>IF($BB$3="４週",SUM(S30:AT30),IF($BB$3="暦月",SUM(S30:AW30),""))</f>
        <v>0</v>
      </c>
      <c r="AY30" s="576"/>
      <c r="AZ30" s="577">
        <f>IF($BB$3="４週",AX30/4,IF($BB$3="暦月",'通所型サービス（100名）'!AX30/('通所型サービス（100名）'!$BB$8/7),""))</f>
        <v>0</v>
      </c>
      <c r="BA30" s="578"/>
      <c r="BB30" s="599"/>
      <c r="BC30" s="600"/>
      <c r="BD30" s="600"/>
      <c r="BE30" s="600"/>
      <c r="BF30" s="601"/>
    </row>
    <row r="31" spans="2:58" ht="20.25" customHeight="1" x14ac:dyDescent="0.4">
      <c r="B31" s="605">
        <f>B28+1</f>
        <v>4</v>
      </c>
      <c r="C31" s="607"/>
      <c r="D31" s="608"/>
      <c r="E31" s="609"/>
      <c r="F31" s="120"/>
      <c r="G31" s="511"/>
      <c r="H31" s="514"/>
      <c r="I31" s="515"/>
      <c r="J31" s="515"/>
      <c r="K31" s="516"/>
      <c r="L31" s="518"/>
      <c r="M31" s="519"/>
      <c r="N31" s="519"/>
      <c r="O31" s="520"/>
      <c r="P31" s="527" t="s">
        <v>49</v>
      </c>
      <c r="Q31" s="528"/>
      <c r="R31" s="529"/>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724"/>
      <c r="AY31" s="725"/>
      <c r="AZ31" s="726"/>
      <c r="BA31" s="727"/>
      <c r="BB31" s="593"/>
      <c r="BC31" s="594"/>
      <c r="BD31" s="594"/>
      <c r="BE31" s="594"/>
      <c r="BF31" s="595"/>
    </row>
    <row r="32" spans="2:58" ht="20.25" customHeight="1" x14ac:dyDescent="0.4">
      <c r="B32" s="605"/>
      <c r="C32" s="610"/>
      <c r="D32" s="611"/>
      <c r="E32" s="612"/>
      <c r="F32" s="94"/>
      <c r="G32" s="512"/>
      <c r="H32" s="517"/>
      <c r="I32" s="515"/>
      <c r="J32" s="515"/>
      <c r="K32" s="516"/>
      <c r="L32" s="521"/>
      <c r="M32" s="522"/>
      <c r="N32" s="522"/>
      <c r="O32" s="523"/>
      <c r="P32" s="565" t="s">
        <v>15</v>
      </c>
      <c r="Q32" s="566"/>
      <c r="R32" s="56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68">
        <f>IF($BB$3="４週",SUM(S32:AT32),IF($BB$3="暦月",SUM(S32:AW32),""))</f>
        <v>0</v>
      </c>
      <c r="AY32" s="569"/>
      <c r="AZ32" s="570">
        <f>IF($BB$3="４週",AX32/4,IF($BB$3="暦月",'通所型サービス（100名）'!AX32/('通所型サービス（100名）'!$BB$8/7),""))</f>
        <v>0</v>
      </c>
      <c r="BA32" s="571"/>
      <c r="BB32" s="596"/>
      <c r="BC32" s="597"/>
      <c r="BD32" s="597"/>
      <c r="BE32" s="597"/>
      <c r="BF32" s="598"/>
    </row>
    <row r="33" spans="2:58" ht="20.25" customHeight="1" x14ac:dyDescent="0.4">
      <c r="B33" s="605"/>
      <c r="C33" s="613"/>
      <c r="D33" s="614"/>
      <c r="E33" s="615"/>
      <c r="F33" s="94">
        <f>C31</f>
        <v>0</v>
      </c>
      <c r="G33" s="513"/>
      <c r="H33" s="517"/>
      <c r="I33" s="515"/>
      <c r="J33" s="515"/>
      <c r="K33" s="516"/>
      <c r="L33" s="524"/>
      <c r="M33" s="525"/>
      <c r="N33" s="525"/>
      <c r="O33" s="526"/>
      <c r="P33" s="602" t="s">
        <v>50</v>
      </c>
      <c r="Q33" s="603"/>
      <c r="R33" s="604"/>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75">
        <f>IF($BB$3="４週",SUM(S33:AT33),IF($BB$3="暦月",SUM(S33:AW33),""))</f>
        <v>0</v>
      </c>
      <c r="AY33" s="576"/>
      <c r="AZ33" s="577">
        <f>IF($BB$3="４週",AX33/4,IF($BB$3="暦月",'通所型サービス（100名）'!AX33/('通所型サービス（100名）'!$BB$8/7),""))</f>
        <v>0</v>
      </c>
      <c r="BA33" s="578"/>
      <c r="BB33" s="599"/>
      <c r="BC33" s="600"/>
      <c r="BD33" s="600"/>
      <c r="BE33" s="600"/>
      <c r="BF33" s="601"/>
    </row>
    <row r="34" spans="2:58" ht="20.25" customHeight="1" x14ac:dyDescent="0.4">
      <c r="B34" s="605">
        <f>B31+1</f>
        <v>5</v>
      </c>
      <c r="C34" s="607"/>
      <c r="D34" s="608"/>
      <c r="E34" s="609"/>
      <c r="F34" s="120"/>
      <c r="G34" s="511"/>
      <c r="H34" s="514"/>
      <c r="I34" s="515"/>
      <c r="J34" s="515"/>
      <c r="K34" s="516"/>
      <c r="L34" s="518"/>
      <c r="M34" s="519"/>
      <c r="N34" s="519"/>
      <c r="O34" s="520"/>
      <c r="P34" s="527" t="s">
        <v>49</v>
      </c>
      <c r="Q34" s="528"/>
      <c r="R34" s="529"/>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724"/>
      <c r="AY34" s="725"/>
      <c r="AZ34" s="726"/>
      <c r="BA34" s="727"/>
      <c r="BB34" s="593"/>
      <c r="BC34" s="594"/>
      <c r="BD34" s="594"/>
      <c r="BE34" s="594"/>
      <c r="BF34" s="595"/>
    </row>
    <row r="35" spans="2:58" ht="20.25" customHeight="1" x14ac:dyDescent="0.4">
      <c r="B35" s="605"/>
      <c r="C35" s="610"/>
      <c r="D35" s="611"/>
      <c r="E35" s="612"/>
      <c r="F35" s="94"/>
      <c r="G35" s="512"/>
      <c r="H35" s="517"/>
      <c r="I35" s="515"/>
      <c r="J35" s="515"/>
      <c r="K35" s="516"/>
      <c r="L35" s="521"/>
      <c r="M35" s="522"/>
      <c r="N35" s="522"/>
      <c r="O35" s="523"/>
      <c r="P35" s="565" t="s">
        <v>15</v>
      </c>
      <c r="Q35" s="566"/>
      <c r="R35" s="56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68">
        <f>IF($BB$3="４週",SUM(S35:AT35),IF($BB$3="暦月",SUM(S35:AW35),""))</f>
        <v>0</v>
      </c>
      <c r="AY35" s="569"/>
      <c r="AZ35" s="570">
        <f>IF($BB$3="４週",AX35/4,IF($BB$3="暦月",'通所型サービス（100名）'!AX35/('通所型サービス（100名）'!$BB$8/7),""))</f>
        <v>0</v>
      </c>
      <c r="BA35" s="571"/>
      <c r="BB35" s="596"/>
      <c r="BC35" s="597"/>
      <c r="BD35" s="597"/>
      <c r="BE35" s="597"/>
      <c r="BF35" s="598"/>
    </row>
    <row r="36" spans="2:58" ht="20.25" customHeight="1" x14ac:dyDescent="0.4">
      <c r="B36" s="605"/>
      <c r="C36" s="613"/>
      <c r="D36" s="614"/>
      <c r="E36" s="615"/>
      <c r="F36" s="94">
        <f>C34</f>
        <v>0</v>
      </c>
      <c r="G36" s="513"/>
      <c r="H36" s="517"/>
      <c r="I36" s="515"/>
      <c r="J36" s="515"/>
      <c r="K36" s="516"/>
      <c r="L36" s="524"/>
      <c r="M36" s="525"/>
      <c r="N36" s="525"/>
      <c r="O36" s="526"/>
      <c r="P36" s="602" t="s">
        <v>50</v>
      </c>
      <c r="Q36" s="603"/>
      <c r="R36" s="604"/>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75">
        <f>IF($BB$3="４週",SUM(S36:AT36),IF($BB$3="暦月",SUM(S36:AW36),""))</f>
        <v>0</v>
      </c>
      <c r="AY36" s="576"/>
      <c r="AZ36" s="577">
        <f>IF($BB$3="４週",AX36/4,IF($BB$3="暦月",'通所型サービス（100名）'!AX36/('通所型サービス（100名）'!$BB$8/7),""))</f>
        <v>0</v>
      </c>
      <c r="BA36" s="578"/>
      <c r="BB36" s="599"/>
      <c r="BC36" s="600"/>
      <c r="BD36" s="600"/>
      <c r="BE36" s="600"/>
      <c r="BF36" s="601"/>
    </row>
    <row r="37" spans="2:58" ht="20.25" customHeight="1" x14ac:dyDescent="0.4">
      <c r="B37" s="605">
        <f>B34+1</f>
        <v>6</v>
      </c>
      <c r="C37" s="607"/>
      <c r="D37" s="608"/>
      <c r="E37" s="609"/>
      <c r="F37" s="120"/>
      <c r="G37" s="511"/>
      <c r="H37" s="514"/>
      <c r="I37" s="515"/>
      <c r="J37" s="515"/>
      <c r="K37" s="516"/>
      <c r="L37" s="518"/>
      <c r="M37" s="519"/>
      <c r="N37" s="519"/>
      <c r="O37" s="520"/>
      <c r="P37" s="527" t="s">
        <v>49</v>
      </c>
      <c r="Q37" s="528"/>
      <c r="R37" s="529"/>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724"/>
      <c r="AY37" s="725"/>
      <c r="AZ37" s="726"/>
      <c r="BA37" s="727"/>
      <c r="BB37" s="593"/>
      <c r="BC37" s="594"/>
      <c r="BD37" s="594"/>
      <c r="BE37" s="594"/>
      <c r="BF37" s="595"/>
    </row>
    <row r="38" spans="2:58" ht="20.25" customHeight="1" x14ac:dyDescent="0.4">
      <c r="B38" s="605"/>
      <c r="C38" s="610"/>
      <c r="D38" s="611"/>
      <c r="E38" s="612"/>
      <c r="F38" s="94"/>
      <c r="G38" s="512"/>
      <c r="H38" s="517"/>
      <c r="I38" s="515"/>
      <c r="J38" s="515"/>
      <c r="K38" s="516"/>
      <c r="L38" s="521"/>
      <c r="M38" s="522"/>
      <c r="N38" s="522"/>
      <c r="O38" s="523"/>
      <c r="P38" s="565" t="s">
        <v>15</v>
      </c>
      <c r="Q38" s="566"/>
      <c r="R38" s="56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68">
        <f>IF($BB$3="４週",SUM(S38:AT38),IF($BB$3="暦月",SUM(S38:AW38),""))</f>
        <v>0</v>
      </c>
      <c r="AY38" s="569"/>
      <c r="AZ38" s="570">
        <f>IF($BB$3="４週",AX38/4,IF($BB$3="暦月",'通所型サービス（100名）'!AX38/('通所型サービス（100名）'!$BB$8/7),""))</f>
        <v>0</v>
      </c>
      <c r="BA38" s="571"/>
      <c r="BB38" s="596"/>
      <c r="BC38" s="597"/>
      <c r="BD38" s="597"/>
      <c r="BE38" s="597"/>
      <c r="BF38" s="598"/>
    </row>
    <row r="39" spans="2:58" ht="20.25" customHeight="1" x14ac:dyDescent="0.4">
      <c r="B39" s="605"/>
      <c r="C39" s="613"/>
      <c r="D39" s="614"/>
      <c r="E39" s="615"/>
      <c r="F39" s="94">
        <f>C37</f>
        <v>0</v>
      </c>
      <c r="G39" s="513"/>
      <c r="H39" s="517"/>
      <c r="I39" s="515"/>
      <c r="J39" s="515"/>
      <c r="K39" s="516"/>
      <c r="L39" s="524"/>
      <c r="M39" s="525"/>
      <c r="N39" s="525"/>
      <c r="O39" s="526"/>
      <c r="P39" s="602" t="s">
        <v>50</v>
      </c>
      <c r="Q39" s="603"/>
      <c r="R39" s="604"/>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75">
        <f>IF($BB$3="４週",SUM(S39:AT39),IF($BB$3="暦月",SUM(S39:AW39),""))</f>
        <v>0</v>
      </c>
      <c r="AY39" s="576"/>
      <c r="AZ39" s="577">
        <f>IF($BB$3="４週",AX39/4,IF($BB$3="暦月",'通所型サービス（100名）'!AX39/('通所型サービス（100名）'!$BB$8/7),""))</f>
        <v>0</v>
      </c>
      <c r="BA39" s="578"/>
      <c r="BB39" s="599"/>
      <c r="BC39" s="600"/>
      <c r="BD39" s="600"/>
      <c r="BE39" s="600"/>
      <c r="BF39" s="601"/>
    </row>
    <row r="40" spans="2:58" ht="20.25" customHeight="1" x14ac:dyDescent="0.4">
      <c r="B40" s="605">
        <f>B37+1</f>
        <v>7</v>
      </c>
      <c r="C40" s="607"/>
      <c r="D40" s="608"/>
      <c r="E40" s="609"/>
      <c r="F40" s="120"/>
      <c r="G40" s="511"/>
      <c r="H40" s="514"/>
      <c r="I40" s="515"/>
      <c r="J40" s="515"/>
      <c r="K40" s="516"/>
      <c r="L40" s="518"/>
      <c r="M40" s="519"/>
      <c r="N40" s="519"/>
      <c r="O40" s="520"/>
      <c r="P40" s="527" t="s">
        <v>49</v>
      </c>
      <c r="Q40" s="528"/>
      <c r="R40" s="529"/>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724"/>
      <c r="AY40" s="725"/>
      <c r="AZ40" s="726"/>
      <c r="BA40" s="727"/>
      <c r="BB40" s="593"/>
      <c r="BC40" s="594"/>
      <c r="BD40" s="594"/>
      <c r="BE40" s="594"/>
      <c r="BF40" s="595"/>
    </row>
    <row r="41" spans="2:58" ht="20.25" customHeight="1" x14ac:dyDescent="0.4">
      <c r="B41" s="605"/>
      <c r="C41" s="610"/>
      <c r="D41" s="611"/>
      <c r="E41" s="612"/>
      <c r="F41" s="94"/>
      <c r="G41" s="512"/>
      <c r="H41" s="517"/>
      <c r="I41" s="515"/>
      <c r="J41" s="515"/>
      <c r="K41" s="516"/>
      <c r="L41" s="521"/>
      <c r="M41" s="522"/>
      <c r="N41" s="522"/>
      <c r="O41" s="523"/>
      <c r="P41" s="565" t="s">
        <v>15</v>
      </c>
      <c r="Q41" s="566"/>
      <c r="R41" s="56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68">
        <f>IF($BB$3="４週",SUM(S41:AT41),IF($BB$3="暦月",SUM(S41:AW41),""))</f>
        <v>0</v>
      </c>
      <c r="AY41" s="569"/>
      <c r="AZ41" s="570">
        <f>IF($BB$3="４週",AX41/4,IF($BB$3="暦月",'通所型サービス（100名）'!AX41/('通所型サービス（100名）'!$BB$8/7),""))</f>
        <v>0</v>
      </c>
      <c r="BA41" s="571"/>
      <c r="BB41" s="596"/>
      <c r="BC41" s="597"/>
      <c r="BD41" s="597"/>
      <c r="BE41" s="597"/>
      <c r="BF41" s="598"/>
    </row>
    <row r="42" spans="2:58" ht="20.25" customHeight="1" x14ac:dyDescent="0.4">
      <c r="B42" s="605"/>
      <c r="C42" s="613"/>
      <c r="D42" s="614"/>
      <c r="E42" s="615"/>
      <c r="F42" s="94">
        <f>C40</f>
        <v>0</v>
      </c>
      <c r="G42" s="513"/>
      <c r="H42" s="517"/>
      <c r="I42" s="515"/>
      <c r="J42" s="515"/>
      <c r="K42" s="516"/>
      <c r="L42" s="524"/>
      <c r="M42" s="525"/>
      <c r="N42" s="525"/>
      <c r="O42" s="526"/>
      <c r="P42" s="602" t="s">
        <v>50</v>
      </c>
      <c r="Q42" s="603"/>
      <c r="R42" s="604"/>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75">
        <f>IF($BB$3="４週",SUM(S42:AT42),IF($BB$3="暦月",SUM(S42:AW42),""))</f>
        <v>0</v>
      </c>
      <c r="AY42" s="576"/>
      <c r="AZ42" s="577">
        <f>IF($BB$3="４週",AX42/4,IF($BB$3="暦月",'通所型サービス（100名）'!AX42/('通所型サービス（100名）'!$BB$8/7),""))</f>
        <v>0</v>
      </c>
      <c r="BA42" s="578"/>
      <c r="BB42" s="599"/>
      <c r="BC42" s="600"/>
      <c r="BD42" s="600"/>
      <c r="BE42" s="600"/>
      <c r="BF42" s="601"/>
    </row>
    <row r="43" spans="2:58" ht="20.25" customHeight="1" x14ac:dyDescent="0.4">
      <c r="B43" s="605">
        <f>B40+1</f>
        <v>8</v>
      </c>
      <c r="C43" s="607"/>
      <c r="D43" s="608"/>
      <c r="E43" s="609"/>
      <c r="F43" s="120"/>
      <c r="G43" s="511"/>
      <c r="H43" s="514"/>
      <c r="I43" s="515"/>
      <c r="J43" s="515"/>
      <c r="K43" s="516"/>
      <c r="L43" s="518"/>
      <c r="M43" s="519"/>
      <c r="N43" s="519"/>
      <c r="O43" s="520"/>
      <c r="P43" s="527" t="s">
        <v>49</v>
      </c>
      <c r="Q43" s="528"/>
      <c r="R43" s="529"/>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724"/>
      <c r="AY43" s="725"/>
      <c r="AZ43" s="726"/>
      <c r="BA43" s="727"/>
      <c r="BB43" s="593"/>
      <c r="BC43" s="594"/>
      <c r="BD43" s="594"/>
      <c r="BE43" s="594"/>
      <c r="BF43" s="595"/>
    </row>
    <row r="44" spans="2:58" ht="20.25" customHeight="1" x14ac:dyDescent="0.4">
      <c r="B44" s="605"/>
      <c r="C44" s="610"/>
      <c r="D44" s="611"/>
      <c r="E44" s="612"/>
      <c r="F44" s="94"/>
      <c r="G44" s="512"/>
      <c r="H44" s="517"/>
      <c r="I44" s="515"/>
      <c r="J44" s="515"/>
      <c r="K44" s="516"/>
      <c r="L44" s="521"/>
      <c r="M44" s="522"/>
      <c r="N44" s="522"/>
      <c r="O44" s="523"/>
      <c r="P44" s="565" t="s">
        <v>15</v>
      </c>
      <c r="Q44" s="566"/>
      <c r="R44" s="56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68">
        <f>IF($BB$3="４週",SUM(S44:AT44),IF($BB$3="暦月",SUM(S44:AW44),""))</f>
        <v>0</v>
      </c>
      <c r="AY44" s="569"/>
      <c r="AZ44" s="570">
        <f>IF($BB$3="４週",AX44/4,IF($BB$3="暦月",'通所型サービス（100名）'!AX44/('通所型サービス（100名）'!$BB$8/7),""))</f>
        <v>0</v>
      </c>
      <c r="BA44" s="571"/>
      <c r="BB44" s="596"/>
      <c r="BC44" s="597"/>
      <c r="BD44" s="597"/>
      <c r="BE44" s="597"/>
      <c r="BF44" s="598"/>
    </row>
    <row r="45" spans="2:58" ht="20.25" customHeight="1" x14ac:dyDescent="0.4">
      <c r="B45" s="605"/>
      <c r="C45" s="613"/>
      <c r="D45" s="614"/>
      <c r="E45" s="615"/>
      <c r="F45" s="94">
        <f>C43</f>
        <v>0</v>
      </c>
      <c r="G45" s="513"/>
      <c r="H45" s="517"/>
      <c r="I45" s="515"/>
      <c r="J45" s="515"/>
      <c r="K45" s="516"/>
      <c r="L45" s="524"/>
      <c r="M45" s="525"/>
      <c r="N45" s="525"/>
      <c r="O45" s="526"/>
      <c r="P45" s="602" t="s">
        <v>50</v>
      </c>
      <c r="Q45" s="603"/>
      <c r="R45" s="604"/>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75">
        <f>IF($BB$3="４週",SUM(S45:AT45),IF($BB$3="暦月",SUM(S45:AW45),""))</f>
        <v>0</v>
      </c>
      <c r="AY45" s="576"/>
      <c r="AZ45" s="577">
        <f>IF($BB$3="４週",AX45/4,IF($BB$3="暦月",'通所型サービス（100名）'!AX45/('通所型サービス（100名）'!$BB$8/7),""))</f>
        <v>0</v>
      </c>
      <c r="BA45" s="578"/>
      <c r="BB45" s="599"/>
      <c r="BC45" s="600"/>
      <c r="BD45" s="600"/>
      <c r="BE45" s="600"/>
      <c r="BF45" s="601"/>
    </row>
    <row r="46" spans="2:58" ht="20.25" customHeight="1" x14ac:dyDescent="0.4">
      <c r="B46" s="605">
        <f>B43+1</f>
        <v>9</v>
      </c>
      <c r="C46" s="607"/>
      <c r="D46" s="608"/>
      <c r="E46" s="609"/>
      <c r="F46" s="120"/>
      <c r="G46" s="511"/>
      <c r="H46" s="514"/>
      <c r="I46" s="515"/>
      <c r="J46" s="515"/>
      <c r="K46" s="516"/>
      <c r="L46" s="518"/>
      <c r="M46" s="519"/>
      <c r="N46" s="519"/>
      <c r="O46" s="520"/>
      <c r="P46" s="527" t="s">
        <v>49</v>
      </c>
      <c r="Q46" s="528"/>
      <c r="R46" s="529"/>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724"/>
      <c r="AY46" s="725"/>
      <c r="AZ46" s="726"/>
      <c r="BA46" s="727"/>
      <c r="BB46" s="593"/>
      <c r="BC46" s="594"/>
      <c r="BD46" s="594"/>
      <c r="BE46" s="594"/>
      <c r="BF46" s="595"/>
    </row>
    <row r="47" spans="2:58" ht="20.25" customHeight="1" x14ac:dyDescent="0.4">
      <c r="B47" s="605"/>
      <c r="C47" s="610"/>
      <c r="D47" s="611"/>
      <c r="E47" s="612"/>
      <c r="F47" s="94"/>
      <c r="G47" s="512"/>
      <c r="H47" s="517"/>
      <c r="I47" s="515"/>
      <c r="J47" s="515"/>
      <c r="K47" s="516"/>
      <c r="L47" s="521"/>
      <c r="M47" s="522"/>
      <c r="N47" s="522"/>
      <c r="O47" s="523"/>
      <c r="P47" s="565" t="s">
        <v>15</v>
      </c>
      <c r="Q47" s="566"/>
      <c r="R47" s="56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68">
        <f>IF($BB$3="４週",SUM(S47:AT47),IF($BB$3="暦月",SUM(S47:AW47),""))</f>
        <v>0</v>
      </c>
      <c r="AY47" s="569"/>
      <c r="AZ47" s="570">
        <f>IF($BB$3="４週",AX47/4,IF($BB$3="暦月",'通所型サービス（100名）'!AX47/('通所型サービス（100名）'!$BB$8/7),""))</f>
        <v>0</v>
      </c>
      <c r="BA47" s="571"/>
      <c r="BB47" s="596"/>
      <c r="BC47" s="597"/>
      <c r="BD47" s="597"/>
      <c r="BE47" s="597"/>
      <c r="BF47" s="598"/>
    </row>
    <row r="48" spans="2:58" ht="20.25" customHeight="1" x14ac:dyDescent="0.4">
      <c r="B48" s="605"/>
      <c r="C48" s="613"/>
      <c r="D48" s="614"/>
      <c r="E48" s="615"/>
      <c r="F48" s="94">
        <f>C46</f>
        <v>0</v>
      </c>
      <c r="G48" s="513"/>
      <c r="H48" s="517"/>
      <c r="I48" s="515"/>
      <c r="J48" s="515"/>
      <c r="K48" s="516"/>
      <c r="L48" s="524"/>
      <c r="M48" s="525"/>
      <c r="N48" s="525"/>
      <c r="O48" s="526"/>
      <c r="P48" s="602" t="s">
        <v>50</v>
      </c>
      <c r="Q48" s="603"/>
      <c r="R48" s="604"/>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75">
        <f>IF($BB$3="４週",SUM(S48:AT48),IF($BB$3="暦月",SUM(S48:AW48),""))</f>
        <v>0</v>
      </c>
      <c r="AY48" s="576"/>
      <c r="AZ48" s="577">
        <f>IF($BB$3="４週",AX48/4,IF($BB$3="暦月",'通所型サービス（100名）'!AX48/('通所型サービス（100名）'!$BB$8/7),""))</f>
        <v>0</v>
      </c>
      <c r="BA48" s="578"/>
      <c r="BB48" s="599"/>
      <c r="BC48" s="600"/>
      <c r="BD48" s="600"/>
      <c r="BE48" s="600"/>
      <c r="BF48" s="601"/>
    </row>
    <row r="49" spans="2:58" ht="20.25" customHeight="1" x14ac:dyDescent="0.4">
      <c r="B49" s="605">
        <f>B46+1</f>
        <v>10</v>
      </c>
      <c r="C49" s="607"/>
      <c r="D49" s="608"/>
      <c r="E49" s="609"/>
      <c r="F49" s="120"/>
      <c r="G49" s="511"/>
      <c r="H49" s="514"/>
      <c r="I49" s="515"/>
      <c r="J49" s="515"/>
      <c r="K49" s="516"/>
      <c r="L49" s="518"/>
      <c r="M49" s="519"/>
      <c r="N49" s="519"/>
      <c r="O49" s="520"/>
      <c r="P49" s="527" t="s">
        <v>49</v>
      </c>
      <c r="Q49" s="528"/>
      <c r="R49" s="529"/>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724"/>
      <c r="AY49" s="725"/>
      <c r="AZ49" s="726"/>
      <c r="BA49" s="727"/>
      <c r="BB49" s="593"/>
      <c r="BC49" s="594"/>
      <c r="BD49" s="594"/>
      <c r="BE49" s="594"/>
      <c r="BF49" s="595"/>
    </row>
    <row r="50" spans="2:58" ht="20.25" customHeight="1" x14ac:dyDescent="0.4">
      <c r="B50" s="605"/>
      <c r="C50" s="610"/>
      <c r="D50" s="611"/>
      <c r="E50" s="612"/>
      <c r="F50" s="94"/>
      <c r="G50" s="512"/>
      <c r="H50" s="517"/>
      <c r="I50" s="515"/>
      <c r="J50" s="515"/>
      <c r="K50" s="516"/>
      <c r="L50" s="521"/>
      <c r="M50" s="522"/>
      <c r="N50" s="522"/>
      <c r="O50" s="523"/>
      <c r="P50" s="565" t="s">
        <v>15</v>
      </c>
      <c r="Q50" s="566"/>
      <c r="R50" s="56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68">
        <f>IF($BB$3="４週",SUM(S50:AT50),IF($BB$3="暦月",SUM(S50:AW50),""))</f>
        <v>0</v>
      </c>
      <c r="AY50" s="569"/>
      <c r="AZ50" s="570">
        <f>IF($BB$3="４週",AX50/4,IF($BB$3="暦月",'通所型サービス（100名）'!AX50/('通所型サービス（100名）'!$BB$8/7),""))</f>
        <v>0</v>
      </c>
      <c r="BA50" s="571"/>
      <c r="BB50" s="596"/>
      <c r="BC50" s="597"/>
      <c r="BD50" s="597"/>
      <c r="BE50" s="597"/>
      <c r="BF50" s="598"/>
    </row>
    <row r="51" spans="2:58" ht="20.25" customHeight="1" x14ac:dyDescent="0.4">
      <c r="B51" s="605"/>
      <c r="C51" s="613"/>
      <c r="D51" s="614"/>
      <c r="E51" s="615"/>
      <c r="F51" s="94">
        <f>C49</f>
        <v>0</v>
      </c>
      <c r="G51" s="513"/>
      <c r="H51" s="517"/>
      <c r="I51" s="515"/>
      <c r="J51" s="515"/>
      <c r="K51" s="516"/>
      <c r="L51" s="524"/>
      <c r="M51" s="525"/>
      <c r="N51" s="525"/>
      <c r="O51" s="526"/>
      <c r="P51" s="602" t="s">
        <v>50</v>
      </c>
      <c r="Q51" s="603"/>
      <c r="R51" s="604"/>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75">
        <f>IF($BB$3="４週",SUM(S51:AT51),IF($BB$3="暦月",SUM(S51:AW51),""))</f>
        <v>0</v>
      </c>
      <c r="AY51" s="576"/>
      <c r="AZ51" s="577">
        <f>IF($BB$3="４週",AX51/4,IF($BB$3="暦月",'通所型サービス（100名）'!AX51/('通所型サービス（100名）'!$BB$8/7),""))</f>
        <v>0</v>
      </c>
      <c r="BA51" s="578"/>
      <c r="BB51" s="599"/>
      <c r="BC51" s="600"/>
      <c r="BD51" s="600"/>
      <c r="BE51" s="600"/>
      <c r="BF51" s="601"/>
    </row>
    <row r="52" spans="2:58" ht="20.25" customHeight="1" x14ac:dyDescent="0.4">
      <c r="B52" s="605">
        <f>B49+1</f>
        <v>11</v>
      </c>
      <c r="C52" s="607"/>
      <c r="D52" s="608"/>
      <c r="E52" s="609"/>
      <c r="F52" s="120"/>
      <c r="G52" s="511"/>
      <c r="H52" s="514"/>
      <c r="I52" s="515"/>
      <c r="J52" s="515"/>
      <c r="K52" s="516"/>
      <c r="L52" s="518"/>
      <c r="M52" s="519"/>
      <c r="N52" s="519"/>
      <c r="O52" s="520"/>
      <c r="P52" s="527" t="s">
        <v>49</v>
      </c>
      <c r="Q52" s="528"/>
      <c r="R52" s="529"/>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724"/>
      <c r="AY52" s="725"/>
      <c r="AZ52" s="726"/>
      <c r="BA52" s="727"/>
      <c r="BB52" s="593"/>
      <c r="BC52" s="594"/>
      <c r="BD52" s="594"/>
      <c r="BE52" s="594"/>
      <c r="BF52" s="595"/>
    </row>
    <row r="53" spans="2:58" ht="20.25" customHeight="1" x14ac:dyDescent="0.4">
      <c r="B53" s="605"/>
      <c r="C53" s="610"/>
      <c r="D53" s="611"/>
      <c r="E53" s="612"/>
      <c r="F53" s="94"/>
      <c r="G53" s="512"/>
      <c r="H53" s="517"/>
      <c r="I53" s="515"/>
      <c r="J53" s="515"/>
      <c r="K53" s="516"/>
      <c r="L53" s="521"/>
      <c r="M53" s="522"/>
      <c r="N53" s="522"/>
      <c r="O53" s="523"/>
      <c r="P53" s="565" t="s">
        <v>15</v>
      </c>
      <c r="Q53" s="566"/>
      <c r="R53" s="56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68">
        <f>IF($BB$3="４週",SUM(S53:AT53),IF($BB$3="暦月",SUM(S53:AW53),""))</f>
        <v>0</v>
      </c>
      <c r="AY53" s="569"/>
      <c r="AZ53" s="570">
        <f>IF($BB$3="４週",AX53/4,IF($BB$3="暦月",'通所型サービス（100名）'!AX53/('通所型サービス（100名）'!$BB$8/7),""))</f>
        <v>0</v>
      </c>
      <c r="BA53" s="571"/>
      <c r="BB53" s="596"/>
      <c r="BC53" s="597"/>
      <c r="BD53" s="597"/>
      <c r="BE53" s="597"/>
      <c r="BF53" s="598"/>
    </row>
    <row r="54" spans="2:58" ht="20.25" customHeight="1" x14ac:dyDescent="0.4">
      <c r="B54" s="605"/>
      <c r="C54" s="613"/>
      <c r="D54" s="614"/>
      <c r="E54" s="615"/>
      <c r="F54" s="94">
        <f>C52</f>
        <v>0</v>
      </c>
      <c r="G54" s="513"/>
      <c r="H54" s="517"/>
      <c r="I54" s="515"/>
      <c r="J54" s="515"/>
      <c r="K54" s="516"/>
      <c r="L54" s="524"/>
      <c r="M54" s="525"/>
      <c r="N54" s="525"/>
      <c r="O54" s="526"/>
      <c r="P54" s="602" t="s">
        <v>50</v>
      </c>
      <c r="Q54" s="603"/>
      <c r="R54" s="604"/>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75">
        <f>IF($BB$3="４週",SUM(S54:AT54),IF($BB$3="暦月",SUM(S54:AW54),""))</f>
        <v>0</v>
      </c>
      <c r="AY54" s="576"/>
      <c r="AZ54" s="577">
        <f>IF($BB$3="４週",AX54/4,IF($BB$3="暦月",'通所型サービス（100名）'!AX54/('通所型サービス（100名）'!$BB$8/7),""))</f>
        <v>0</v>
      </c>
      <c r="BA54" s="578"/>
      <c r="BB54" s="599"/>
      <c r="BC54" s="600"/>
      <c r="BD54" s="600"/>
      <c r="BE54" s="600"/>
      <c r="BF54" s="601"/>
    </row>
    <row r="55" spans="2:58" ht="20.25" customHeight="1" x14ac:dyDescent="0.4">
      <c r="B55" s="605">
        <f>B52+1</f>
        <v>12</v>
      </c>
      <c r="C55" s="607"/>
      <c r="D55" s="608"/>
      <c r="E55" s="609"/>
      <c r="F55" s="120"/>
      <c r="G55" s="511"/>
      <c r="H55" s="514"/>
      <c r="I55" s="515"/>
      <c r="J55" s="515"/>
      <c r="K55" s="516"/>
      <c r="L55" s="518"/>
      <c r="M55" s="519"/>
      <c r="N55" s="519"/>
      <c r="O55" s="520"/>
      <c r="P55" s="527" t="s">
        <v>49</v>
      </c>
      <c r="Q55" s="528"/>
      <c r="R55" s="529"/>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724"/>
      <c r="AY55" s="725"/>
      <c r="AZ55" s="726"/>
      <c r="BA55" s="727"/>
      <c r="BB55" s="560"/>
      <c r="BC55" s="519"/>
      <c r="BD55" s="519"/>
      <c r="BE55" s="519"/>
      <c r="BF55" s="520"/>
    </row>
    <row r="56" spans="2:58" ht="20.25" customHeight="1" x14ac:dyDescent="0.4">
      <c r="B56" s="605"/>
      <c r="C56" s="610"/>
      <c r="D56" s="611"/>
      <c r="E56" s="612"/>
      <c r="F56" s="94"/>
      <c r="G56" s="512"/>
      <c r="H56" s="517"/>
      <c r="I56" s="515"/>
      <c r="J56" s="515"/>
      <c r="K56" s="516"/>
      <c r="L56" s="521"/>
      <c r="M56" s="522"/>
      <c r="N56" s="522"/>
      <c r="O56" s="523"/>
      <c r="P56" s="565" t="s">
        <v>15</v>
      </c>
      <c r="Q56" s="566"/>
      <c r="R56" s="56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68">
        <f>IF($BB$3="４週",SUM(S56:AT56),IF($BB$3="暦月",SUM(S56:AW56),""))</f>
        <v>0</v>
      </c>
      <c r="AY56" s="569"/>
      <c r="AZ56" s="570">
        <f>IF($BB$3="４週",AX56/4,IF($BB$3="暦月",'通所型サービス（100名）'!AX56/('通所型サービス（100名）'!$BB$8/7),""))</f>
        <v>0</v>
      </c>
      <c r="BA56" s="571"/>
      <c r="BB56" s="561"/>
      <c r="BC56" s="522"/>
      <c r="BD56" s="522"/>
      <c r="BE56" s="522"/>
      <c r="BF56" s="523"/>
    </row>
    <row r="57" spans="2:58" ht="20.25" customHeight="1" x14ac:dyDescent="0.4">
      <c r="B57" s="605"/>
      <c r="C57" s="613"/>
      <c r="D57" s="614"/>
      <c r="E57" s="615"/>
      <c r="F57" s="94">
        <f>C55</f>
        <v>0</v>
      </c>
      <c r="G57" s="513"/>
      <c r="H57" s="517"/>
      <c r="I57" s="515"/>
      <c r="J57" s="515"/>
      <c r="K57" s="516"/>
      <c r="L57" s="524"/>
      <c r="M57" s="525"/>
      <c r="N57" s="525"/>
      <c r="O57" s="526"/>
      <c r="P57" s="602" t="s">
        <v>50</v>
      </c>
      <c r="Q57" s="603"/>
      <c r="R57" s="604"/>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75">
        <f>IF($BB$3="４週",SUM(S57:AT57),IF($BB$3="暦月",SUM(S57:AW57),""))</f>
        <v>0</v>
      </c>
      <c r="AY57" s="576"/>
      <c r="AZ57" s="577">
        <f>IF($BB$3="４週",AX57/4,IF($BB$3="暦月",'通所型サービス（100名）'!AX57/('通所型サービス（100名）'!$BB$8/7),""))</f>
        <v>0</v>
      </c>
      <c r="BA57" s="578"/>
      <c r="BB57" s="621"/>
      <c r="BC57" s="525"/>
      <c r="BD57" s="525"/>
      <c r="BE57" s="525"/>
      <c r="BF57" s="526"/>
    </row>
    <row r="58" spans="2:58" ht="20.25" customHeight="1" x14ac:dyDescent="0.4">
      <c r="B58" s="605">
        <f>B55+1</f>
        <v>13</v>
      </c>
      <c r="C58" s="607"/>
      <c r="D58" s="608"/>
      <c r="E58" s="609"/>
      <c r="F58" s="120"/>
      <c r="G58" s="511"/>
      <c r="H58" s="514"/>
      <c r="I58" s="515"/>
      <c r="J58" s="515"/>
      <c r="K58" s="516"/>
      <c r="L58" s="518"/>
      <c r="M58" s="519"/>
      <c r="N58" s="519"/>
      <c r="O58" s="520"/>
      <c r="P58" s="527" t="s">
        <v>49</v>
      </c>
      <c r="Q58" s="528"/>
      <c r="R58" s="529"/>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724"/>
      <c r="AY58" s="725"/>
      <c r="AZ58" s="726"/>
      <c r="BA58" s="727"/>
      <c r="BB58" s="560"/>
      <c r="BC58" s="519"/>
      <c r="BD58" s="519"/>
      <c r="BE58" s="519"/>
      <c r="BF58" s="520"/>
    </row>
    <row r="59" spans="2:58" ht="20.25" customHeight="1" x14ac:dyDescent="0.4">
      <c r="B59" s="605"/>
      <c r="C59" s="610"/>
      <c r="D59" s="611"/>
      <c r="E59" s="612"/>
      <c r="F59" s="94"/>
      <c r="G59" s="512"/>
      <c r="H59" s="517"/>
      <c r="I59" s="515"/>
      <c r="J59" s="515"/>
      <c r="K59" s="516"/>
      <c r="L59" s="521"/>
      <c r="M59" s="522"/>
      <c r="N59" s="522"/>
      <c r="O59" s="523"/>
      <c r="P59" s="565" t="s">
        <v>15</v>
      </c>
      <c r="Q59" s="566"/>
      <c r="R59" s="56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68">
        <f>IF($BB$3="４週",SUM(S59:AT59),IF($BB$3="暦月",SUM(S59:AW59),""))</f>
        <v>0</v>
      </c>
      <c r="AY59" s="569"/>
      <c r="AZ59" s="570">
        <f>IF($BB$3="４週",AX59/4,IF($BB$3="暦月",'通所型サービス（100名）'!AX59/('通所型サービス（100名）'!$BB$8/7),""))</f>
        <v>0</v>
      </c>
      <c r="BA59" s="571"/>
      <c r="BB59" s="561"/>
      <c r="BC59" s="522"/>
      <c r="BD59" s="522"/>
      <c r="BE59" s="522"/>
      <c r="BF59" s="523"/>
    </row>
    <row r="60" spans="2:58" ht="20.25" customHeight="1" x14ac:dyDescent="0.4">
      <c r="B60" s="605"/>
      <c r="C60" s="613"/>
      <c r="D60" s="614"/>
      <c r="E60" s="615"/>
      <c r="F60" s="123">
        <f>C58</f>
        <v>0</v>
      </c>
      <c r="G60" s="513"/>
      <c r="H60" s="517"/>
      <c r="I60" s="515"/>
      <c r="J60" s="515"/>
      <c r="K60" s="516"/>
      <c r="L60" s="524"/>
      <c r="M60" s="525"/>
      <c r="N60" s="525"/>
      <c r="O60" s="526"/>
      <c r="P60" s="602" t="s">
        <v>50</v>
      </c>
      <c r="Q60" s="603"/>
      <c r="R60" s="604"/>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75">
        <f>IF($BB$3="４週",SUM(S60:AT60),IF($BB$3="暦月",SUM(S60:AW60),""))</f>
        <v>0</v>
      </c>
      <c r="AY60" s="576"/>
      <c r="AZ60" s="577">
        <f>IF($BB$3="４週",AX60/4,IF($BB$3="暦月",'通所型サービス（100名）'!AX60/('通所型サービス（100名）'!$BB$8/7),""))</f>
        <v>0</v>
      </c>
      <c r="BA60" s="578"/>
      <c r="BB60" s="621"/>
      <c r="BC60" s="525"/>
      <c r="BD60" s="525"/>
      <c r="BE60" s="525"/>
      <c r="BF60" s="526"/>
    </row>
    <row r="61" spans="2:58" ht="20.25" customHeight="1" x14ac:dyDescent="0.4">
      <c r="B61" s="732">
        <f>B58+1</f>
        <v>14</v>
      </c>
      <c r="C61" s="610"/>
      <c r="D61" s="611"/>
      <c r="E61" s="612"/>
      <c r="F61" s="122"/>
      <c r="G61" s="733"/>
      <c r="H61" s="734"/>
      <c r="I61" s="735"/>
      <c r="J61" s="735"/>
      <c r="K61" s="736"/>
      <c r="L61" s="521"/>
      <c r="M61" s="522"/>
      <c r="N61" s="522"/>
      <c r="O61" s="523"/>
      <c r="P61" s="737" t="s">
        <v>49</v>
      </c>
      <c r="Q61" s="738"/>
      <c r="R61" s="739"/>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728"/>
      <c r="AY61" s="729"/>
      <c r="AZ61" s="730"/>
      <c r="BA61" s="731"/>
      <c r="BB61" s="561"/>
      <c r="BC61" s="522"/>
      <c r="BD61" s="522"/>
      <c r="BE61" s="522"/>
      <c r="BF61" s="523"/>
    </row>
    <row r="62" spans="2:58" ht="20.25" customHeight="1" x14ac:dyDescent="0.4">
      <c r="B62" s="605"/>
      <c r="C62" s="610"/>
      <c r="D62" s="611"/>
      <c r="E62" s="612"/>
      <c r="F62" s="94"/>
      <c r="G62" s="512"/>
      <c r="H62" s="517"/>
      <c r="I62" s="515"/>
      <c r="J62" s="515"/>
      <c r="K62" s="516"/>
      <c r="L62" s="521"/>
      <c r="M62" s="522"/>
      <c r="N62" s="522"/>
      <c r="O62" s="523"/>
      <c r="P62" s="565" t="s">
        <v>15</v>
      </c>
      <c r="Q62" s="566"/>
      <c r="R62" s="56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568">
        <f>IF($BB$3="４週",SUM(S62:AT62),IF($BB$3="暦月",SUM(S62:AW62),""))</f>
        <v>0</v>
      </c>
      <c r="AY62" s="569"/>
      <c r="AZ62" s="570">
        <f>IF($BB$3="４週",AX62/4,IF($BB$3="暦月",'通所型サービス（100名）'!AX62/('通所型サービス（100名）'!$BB$8/7),""))</f>
        <v>0</v>
      </c>
      <c r="BA62" s="571"/>
      <c r="BB62" s="561"/>
      <c r="BC62" s="522"/>
      <c r="BD62" s="522"/>
      <c r="BE62" s="522"/>
      <c r="BF62" s="523"/>
    </row>
    <row r="63" spans="2:58" ht="20.25" customHeight="1" x14ac:dyDescent="0.4">
      <c r="B63" s="605"/>
      <c r="C63" s="613"/>
      <c r="D63" s="614"/>
      <c r="E63" s="615"/>
      <c r="F63" s="123">
        <f>C61</f>
        <v>0</v>
      </c>
      <c r="G63" s="513"/>
      <c r="H63" s="517"/>
      <c r="I63" s="515"/>
      <c r="J63" s="515"/>
      <c r="K63" s="516"/>
      <c r="L63" s="524"/>
      <c r="M63" s="525"/>
      <c r="N63" s="525"/>
      <c r="O63" s="526"/>
      <c r="P63" s="602" t="s">
        <v>50</v>
      </c>
      <c r="Q63" s="603"/>
      <c r="R63" s="604"/>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575">
        <f>IF($BB$3="４週",SUM(S63:AT63),IF($BB$3="暦月",SUM(S63:AW63),""))</f>
        <v>0</v>
      </c>
      <c r="AY63" s="576"/>
      <c r="AZ63" s="577">
        <f>IF($BB$3="４週",AX63/4,IF($BB$3="暦月",'通所型サービス（100名）'!AX63/('通所型サービス（100名）'!$BB$8/7),""))</f>
        <v>0</v>
      </c>
      <c r="BA63" s="578"/>
      <c r="BB63" s="621"/>
      <c r="BC63" s="525"/>
      <c r="BD63" s="525"/>
      <c r="BE63" s="525"/>
      <c r="BF63" s="526"/>
    </row>
    <row r="64" spans="2:58" ht="20.25" customHeight="1" x14ac:dyDescent="0.4">
      <c r="B64" s="605">
        <f>B61+1</f>
        <v>15</v>
      </c>
      <c r="C64" s="607"/>
      <c r="D64" s="608"/>
      <c r="E64" s="609"/>
      <c r="F64" s="120"/>
      <c r="G64" s="511"/>
      <c r="H64" s="514"/>
      <c r="I64" s="515"/>
      <c r="J64" s="515"/>
      <c r="K64" s="516"/>
      <c r="L64" s="518"/>
      <c r="M64" s="519"/>
      <c r="N64" s="519"/>
      <c r="O64" s="520"/>
      <c r="P64" s="527" t="s">
        <v>49</v>
      </c>
      <c r="Q64" s="528"/>
      <c r="R64" s="529"/>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724"/>
      <c r="AY64" s="725"/>
      <c r="AZ64" s="726"/>
      <c r="BA64" s="727"/>
      <c r="BB64" s="560"/>
      <c r="BC64" s="519"/>
      <c r="BD64" s="519"/>
      <c r="BE64" s="519"/>
      <c r="BF64" s="520"/>
    </row>
    <row r="65" spans="2:58" ht="20.25" customHeight="1" x14ac:dyDescent="0.4">
      <c r="B65" s="605"/>
      <c r="C65" s="610"/>
      <c r="D65" s="611"/>
      <c r="E65" s="612"/>
      <c r="F65" s="94"/>
      <c r="G65" s="512"/>
      <c r="H65" s="517"/>
      <c r="I65" s="515"/>
      <c r="J65" s="515"/>
      <c r="K65" s="516"/>
      <c r="L65" s="521"/>
      <c r="M65" s="522"/>
      <c r="N65" s="522"/>
      <c r="O65" s="523"/>
      <c r="P65" s="565" t="s">
        <v>15</v>
      </c>
      <c r="Q65" s="566"/>
      <c r="R65" s="56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568">
        <f>IF($BB$3="４週",SUM(S65:AT65),IF($BB$3="暦月",SUM(S65:AW65),""))</f>
        <v>0</v>
      </c>
      <c r="AY65" s="569"/>
      <c r="AZ65" s="570">
        <f>IF($BB$3="４週",AX65/4,IF($BB$3="暦月",'通所型サービス（100名）'!AX65/('通所型サービス（100名）'!$BB$8/7),""))</f>
        <v>0</v>
      </c>
      <c r="BA65" s="571"/>
      <c r="BB65" s="561"/>
      <c r="BC65" s="522"/>
      <c r="BD65" s="522"/>
      <c r="BE65" s="522"/>
      <c r="BF65" s="523"/>
    </row>
    <row r="66" spans="2:58" ht="20.25" customHeight="1" x14ac:dyDescent="0.4">
      <c r="B66" s="605"/>
      <c r="C66" s="613"/>
      <c r="D66" s="614"/>
      <c r="E66" s="615"/>
      <c r="F66" s="123">
        <f>C64</f>
        <v>0</v>
      </c>
      <c r="G66" s="513"/>
      <c r="H66" s="517"/>
      <c r="I66" s="515"/>
      <c r="J66" s="515"/>
      <c r="K66" s="516"/>
      <c r="L66" s="524"/>
      <c r="M66" s="525"/>
      <c r="N66" s="525"/>
      <c r="O66" s="526"/>
      <c r="P66" s="602" t="s">
        <v>50</v>
      </c>
      <c r="Q66" s="603"/>
      <c r="R66" s="604"/>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575">
        <f>IF($BB$3="４週",SUM(S66:AT66),IF($BB$3="暦月",SUM(S66:AW66),""))</f>
        <v>0</v>
      </c>
      <c r="AY66" s="576"/>
      <c r="AZ66" s="577">
        <f>IF($BB$3="４週",AX66/4,IF($BB$3="暦月",'通所型サービス（100名）'!AX66/('通所型サービス（100名）'!$BB$8/7),""))</f>
        <v>0</v>
      </c>
      <c r="BA66" s="578"/>
      <c r="BB66" s="621"/>
      <c r="BC66" s="525"/>
      <c r="BD66" s="525"/>
      <c r="BE66" s="525"/>
      <c r="BF66" s="526"/>
    </row>
    <row r="67" spans="2:58" ht="20.25" customHeight="1" x14ac:dyDescent="0.4">
      <c r="B67" s="605">
        <f>B64+1</f>
        <v>16</v>
      </c>
      <c r="C67" s="607"/>
      <c r="D67" s="608"/>
      <c r="E67" s="609"/>
      <c r="F67" s="120"/>
      <c r="G67" s="511"/>
      <c r="H67" s="514"/>
      <c r="I67" s="515"/>
      <c r="J67" s="515"/>
      <c r="K67" s="516"/>
      <c r="L67" s="518"/>
      <c r="M67" s="519"/>
      <c r="N67" s="519"/>
      <c r="O67" s="520"/>
      <c r="P67" s="527" t="s">
        <v>49</v>
      </c>
      <c r="Q67" s="528"/>
      <c r="R67" s="529"/>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724"/>
      <c r="AY67" s="725"/>
      <c r="AZ67" s="726"/>
      <c r="BA67" s="727"/>
      <c r="BB67" s="560"/>
      <c r="BC67" s="519"/>
      <c r="BD67" s="519"/>
      <c r="BE67" s="519"/>
      <c r="BF67" s="520"/>
    </row>
    <row r="68" spans="2:58" ht="20.25" customHeight="1" x14ac:dyDescent="0.4">
      <c r="B68" s="605"/>
      <c r="C68" s="610"/>
      <c r="D68" s="611"/>
      <c r="E68" s="612"/>
      <c r="F68" s="94"/>
      <c r="G68" s="512"/>
      <c r="H68" s="517"/>
      <c r="I68" s="515"/>
      <c r="J68" s="515"/>
      <c r="K68" s="516"/>
      <c r="L68" s="521"/>
      <c r="M68" s="522"/>
      <c r="N68" s="522"/>
      <c r="O68" s="523"/>
      <c r="P68" s="565" t="s">
        <v>15</v>
      </c>
      <c r="Q68" s="566"/>
      <c r="R68" s="56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568">
        <f>IF($BB$3="４週",SUM(S68:AT68),IF($BB$3="暦月",SUM(S68:AW68),""))</f>
        <v>0</v>
      </c>
      <c r="AY68" s="569"/>
      <c r="AZ68" s="570">
        <f>IF($BB$3="４週",AX68/4,IF($BB$3="暦月",'通所型サービス（100名）'!AX68/('通所型サービス（100名）'!$BB$8/7),""))</f>
        <v>0</v>
      </c>
      <c r="BA68" s="571"/>
      <c r="BB68" s="561"/>
      <c r="BC68" s="522"/>
      <c r="BD68" s="522"/>
      <c r="BE68" s="522"/>
      <c r="BF68" s="523"/>
    </row>
    <row r="69" spans="2:58" ht="20.25" customHeight="1" x14ac:dyDescent="0.4">
      <c r="B69" s="605"/>
      <c r="C69" s="613"/>
      <c r="D69" s="614"/>
      <c r="E69" s="615"/>
      <c r="F69" s="123">
        <f>C67</f>
        <v>0</v>
      </c>
      <c r="G69" s="513"/>
      <c r="H69" s="517"/>
      <c r="I69" s="515"/>
      <c r="J69" s="515"/>
      <c r="K69" s="516"/>
      <c r="L69" s="524"/>
      <c r="M69" s="525"/>
      <c r="N69" s="525"/>
      <c r="O69" s="526"/>
      <c r="P69" s="602" t="s">
        <v>50</v>
      </c>
      <c r="Q69" s="603"/>
      <c r="R69" s="604"/>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575">
        <f>IF($BB$3="４週",SUM(S69:AT69),IF($BB$3="暦月",SUM(S69:AW69),""))</f>
        <v>0</v>
      </c>
      <c r="AY69" s="576"/>
      <c r="AZ69" s="577">
        <f>IF($BB$3="４週",AX69/4,IF($BB$3="暦月",'通所型サービス（100名）'!AX69/('通所型サービス（100名）'!$BB$8/7),""))</f>
        <v>0</v>
      </c>
      <c r="BA69" s="578"/>
      <c r="BB69" s="621"/>
      <c r="BC69" s="525"/>
      <c r="BD69" s="525"/>
      <c r="BE69" s="525"/>
      <c r="BF69" s="526"/>
    </row>
    <row r="70" spans="2:58" ht="20.25" customHeight="1" x14ac:dyDescent="0.4">
      <c r="B70" s="605">
        <f>B67+1</f>
        <v>17</v>
      </c>
      <c r="C70" s="607"/>
      <c r="D70" s="608"/>
      <c r="E70" s="609"/>
      <c r="F70" s="120"/>
      <c r="G70" s="511"/>
      <c r="H70" s="514"/>
      <c r="I70" s="515"/>
      <c r="J70" s="515"/>
      <c r="K70" s="516"/>
      <c r="L70" s="518"/>
      <c r="M70" s="519"/>
      <c r="N70" s="519"/>
      <c r="O70" s="520"/>
      <c r="P70" s="527" t="s">
        <v>49</v>
      </c>
      <c r="Q70" s="528"/>
      <c r="R70" s="529"/>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724"/>
      <c r="AY70" s="725"/>
      <c r="AZ70" s="726"/>
      <c r="BA70" s="727"/>
      <c r="BB70" s="560"/>
      <c r="BC70" s="519"/>
      <c r="BD70" s="519"/>
      <c r="BE70" s="519"/>
      <c r="BF70" s="520"/>
    </row>
    <row r="71" spans="2:58" ht="20.25" customHeight="1" x14ac:dyDescent="0.4">
      <c r="B71" s="605"/>
      <c r="C71" s="610"/>
      <c r="D71" s="611"/>
      <c r="E71" s="612"/>
      <c r="F71" s="94"/>
      <c r="G71" s="512"/>
      <c r="H71" s="517"/>
      <c r="I71" s="515"/>
      <c r="J71" s="515"/>
      <c r="K71" s="516"/>
      <c r="L71" s="521"/>
      <c r="M71" s="522"/>
      <c r="N71" s="522"/>
      <c r="O71" s="523"/>
      <c r="P71" s="565" t="s">
        <v>15</v>
      </c>
      <c r="Q71" s="566"/>
      <c r="R71" s="56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568">
        <f>IF($BB$3="４週",SUM(S71:AT71),IF($BB$3="暦月",SUM(S71:AW71),""))</f>
        <v>0</v>
      </c>
      <c r="AY71" s="569"/>
      <c r="AZ71" s="570">
        <f>IF($BB$3="４週",AX71/4,IF($BB$3="暦月",'通所型サービス（100名）'!AX71/('通所型サービス（100名）'!$BB$8/7),""))</f>
        <v>0</v>
      </c>
      <c r="BA71" s="571"/>
      <c r="BB71" s="561"/>
      <c r="BC71" s="522"/>
      <c r="BD71" s="522"/>
      <c r="BE71" s="522"/>
      <c r="BF71" s="523"/>
    </row>
    <row r="72" spans="2:58" ht="20.25" customHeight="1" x14ac:dyDescent="0.4">
      <c r="B72" s="605"/>
      <c r="C72" s="613"/>
      <c r="D72" s="614"/>
      <c r="E72" s="615"/>
      <c r="F72" s="123">
        <f>C70</f>
        <v>0</v>
      </c>
      <c r="G72" s="513"/>
      <c r="H72" s="517"/>
      <c r="I72" s="515"/>
      <c r="J72" s="515"/>
      <c r="K72" s="516"/>
      <c r="L72" s="524"/>
      <c r="M72" s="525"/>
      <c r="N72" s="525"/>
      <c r="O72" s="526"/>
      <c r="P72" s="602" t="s">
        <v>50</v>
      </c>
      <c r="Q72" s="603"/>
      <c r="R72" s="604"/>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575">
        <f>IF($BB$3="４週",SUM(S72:AT72),IF($BB$3="暦月",SUM(S72:AW72),""))</f>
        <v>0</v>
      </c>
      <c r="AY72" s="576"/>
      <c r="AZ72" s="577">
        <f>IF($BB$3="４週",AX72/4,IF($BB$3="暦月",'通所型サービス（100名）'!AX72/('通所型サービス（100名）'!$BB$8/7),""))</f>
        <v>0</v>
      </c>
      <c r="BA72" s="578"/>
      <c r="BB72" s="621"/>
      <c r="BC72" s="525"/>
      <c r="BD72" s="525"/>
      <c r="BE72" s="525"/>
      <c r="BF72" s="526"/>
    </row>
    <row r="73" spans="2:58" ht="20.25" customHeight="1" x14ac:dyDescent="0.4">
      <c r="B73" s="605">
        <f>B70+1</f>
        <v>18</v>
      </c>
      <c r="C73" s="607"/>
      <c r="D73" s="608"/>
      <c r="E73" s="609"/>
      <c r="F73" s="120"/>
      <c r="G73" s="511"/>
      <c r="H73" s="514"/>
      <c r="I73" s="515"/>
      <c r="J73" s="515"/>
      <c r="K73" s="516"/>
      <c r="L73" s="518"/>
      <c r="M73" s="519"/>
      <c r="N73" s="519"/>
      <c r="O73" s="520"/>
      <c r="P73" s="527" t="s">
        <v>49</v>
      </c>
      <c r="Q73" s="528"/>
      <c r="R73" s="529"/>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724"/>
      <c r="AY73" s="725"/>
      <c r="AZ73" s="726"/>
      <c r="BA73" s="727"/>
      <c r="BB73" s="560"/>
      <c r="BC73" s="519"/>
      <c r="BD73" s="519"/>
      <c r="BE73" s="519"/>
      <c r="BF73" s="520"/>
    </row>
    <row r="74" spans="2:58" ht="20.25" customHeight="1" x14ac:dyDescent="0.4">
      <c r="B74" s="605"/>
      <c r="C74" s="610"/>
      <c r="D74" s="611"/>
      <c r="E74" s="612"/>
      <c r="F74" s="94"/>
      <c r="G74" s="512"/>
      <c r="H74" s="517"/>
      <c r="I74" s="515"/>
      <c r="J74" s="515"/>
      <c r="K74" s="516"/>
      <c r="L74" s="521"/>
      <c r="M74" s="522"/>
      <c r="N74" s="522"/>
      <c r="O74" s="523"/>
      <c r="P74" s="565" t="s">
        <v>15</v>
      </c>
      <c r="Q74" s="566"/>
      <c r="R74" s="56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568">
        <f>IF($BB$3="４週",SUM(S74:AT74),IF($BB$3="暦月",SUM(S74:AW74),""))</f>
        <v>0</v>
      </c>
      <c r="AY74" s="569"/>
      <c r="AZ74" s="570">
        <f>IF($BB$3="４週",AX74/4,IF($BB$3="暦月",'通所型サービス（100名）'!AX74/('通所型サービス（100名）'!$BB$8/7),""))</f>
        <v>0</v>
      </c>
      <c r="BA74" s="571"/>
      <c r="BB74" s="561"/>
      <c r="BC74" s="522"/>
      <c r="BD74" s="522"/>
      <c r="BE74" s="522"/>
      <c r="BF74" s="523"/>
    </row>
    <row r="75" spans="2:58" ht="20.25" customHeight="1" x14ac:dyDescent="0.4">
      <c r="B75" s="605"/>
      <c r="C75" s="613"/>
      <c r="D75" s="614"/>
      <c r="E75" s="615"/>
      <c r="F75" s="123">
        <f>C73</f>
        <v>0</v>
      </c>
      <c r="G75" s="513"/>
      <c r="H75" s="517"/>
      <c r="I75" s="515"/>
      <c r="J75" s="515"/>
      <c r="K75" s="516"/>
      <c r="L75" s="524"/>
      <c r="M75" s="525"/>
      <c r="N75" s="525"/>
      <c r="O75" s="526"/>
      <c r="P75" s="602" t="s">
        <v>50</v>
      </c>
      <c r="Q75" s="603"/>
      <c r="R75" s="604"/>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575">
        <f>IF($BB$3="４週",SUM(S75:AT75),IF($BB$3="暦月",SUM(S75:AW75),""))</f>
        <v>0</v>
      </c>
      <c r="AY75" s="576"/>
      <c r="AZ75" s="577">
        <f>IF($BB$3="４週",AX75/4,IF($BB$3="暦月",'通所型サービス（100名）'!AX75/('通所型サービス（100名）'!$BB$8/7),""))</f>
        <v>0</v>
      </c>
      <c r="BA75" s="578"/>
      <c r="BB75" s="621"/>
      <c r="BC75" s="525"/>
      <c r="BD75" s="525"/>
      <c r="BE75" s="525"/>
      <c r="BF75" s="526"/>
    </row>
    <row r="76" spans="2:58" ht="20.25" customHeight="1" x14ac:dyDescent="0.4">
      <c r="B76" s="605">
        <f>B73+1</f>
        <v>19</v>
      </c>
      <c r="C76" s="607"/>
      <c r="D76" s="608"/>
      <c r="E76" s="609"/>
      <c r="F76" s="120"/>
      <c r="G76" s="511"/>
      <c r="H76" s="514"/>
      <c r="I76" s="515"/>
      <c r="J76" s="515"/>
      <c r="K76" s="516"/>
      <c r="L76" s="518"/>
      <c r="M76" s="519"/>
      <c r="N76" s="519"/>
      <c r="O76" s="520"/>
      <c r="P76" s="527" t="s">
        <v>49</v>
      </c>
      <c r="Q76" s="528"/>
      <c r="R76" s="529"/>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724"/>
      <c r="AY76" s="725"/>
      <c r="AZ76" s="726"/>
      <c r="BA76" s="727"/>
      <c r="BB76" s="560"/>
      <c r="BC76" s="519"/>
      <c r="BD76" s="519"/>
      <c r="BE76" s="519"/>
      <c r="BF76" s="520"/>
    </row>
    <row r="77" spans="2:58" ht="20.25" customHeight="1" x14ac:dyDescent="0.4">
      <c r="B77" s="605"/>
      <c r="C77" s="610"/>
      <c r="D77" s="611"/>
      <c r="E77" s="612"/>
      <c r="F77" s="94"/>
      <c r="G77" s="512"/>
      <c r="H77" s="517"/>
      <c r="I77" s="515"/>
      <c r="J77" s="515"/>
      <c r="K77" s="516"/>
      <c r="L77" s="521"/>
      <c r="M77" s="522"/>
      <c r="N77" s="522"/>
      <c r="O77" s="523"/>
      <c r="P77" s="565" t="s">
        <v>15</v>
      </c>
      <c r="Q77" s="566"/>
      <c r="R77" s="56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568">
        <f>IF($BB$3="４週",SUM(S77:AT77),IF($BB$3="暦月",SUM(S77:AW77),""))</f>
        <v>0</v>
      </c>
      <c r="AY77" s="569"/>
      <c r="AZ77" s="570">
        <f>IF($BB$3="４週",AX77/4,IF($BB$3="暦月",'通所型サービス（100名）'!AX77/('通所型サービス（100名）'!$BB$8/7),""))</f>
        <v>0</v>
      </c>
      <c r="BA77" s="571"/>
      <c r="BB77" s="561"/>
      <c r="BC77" s="522"/>
      <c r="BD77" s="522"/>
      <c r="BE77" s="522"/>
      <c r="BF77" s="523"/>
    </row>
    <row r="78" spans="2:58" ht="20.25" customHeight="1" x14ac:dyDescent="0.4">
      <c r="B78" s="605"/>
      <c r="C78" s="613"/>
      <c r="D78" s="614"/>
      <c r="E78" s="615"/>
      <c r="F78" s="123">
        <f>C76</f>
        <v>0</v>
      </c>
      <c r="G78" s="513"/>
      <c r="H78" s="517"/>
      <c r="I78" s="515"/>
      <c r="J78" s="515"/>
      <c r="K78" s="516"/>
      <c r="L78" s="524"/>
      <c r="M78" s="525"/>
      <c r="N78" s="525"/>
      <c r="O78" s="526"/>
      <c r="P78" s="602" t="s">
        <v>50</v>
      </c>
      <c r="Q78" s="603"/>
      <c r="R78" s="604"/>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575">
        <f>IF($BB$3="４週",SUM(S78:AT78),IF($BB$3="暦月",SUM(S78:AW78),""))</f>
        <v>0</v>
      </c>
      <c r="AY78" s="576"/>
      <c r="AZ78" s="577">
        <f>IF($BB$3="４週",AX78/4,IF($BB$3="暦月",'通所型サービス（100名）'!AX78/('通所型サービス（100名）'!$BB$8/7),""))</f>
        <v>0</v>
      </c>
      <c r="BA78" s="578"/>
      <c r="BB78" s="621"/>
      <c r="BC78" s="525"/>
      <c r="BD78" s="525"/>
      <c r="BE78" s="525"/>
      <c r="BF78" s="526"/>
    </row>
    <row r="79" spans="2:58" ht="20.25" customHeight="1" x14ac:dyDescent="0.4">
      <c r="B79" s="605">
        <f>B76+1</f>
        <v>20</v>
      </c>
      <c r="C79" s="607"/>
      <c r="D79" s="608"/>
      <c r="E79" s="609"/>
      <c r="F79" s="120"/>
      <c r="G79" s="511"/>
      <c r="H79" s="514"/>
      <c r="I79" s="515"/>
      <c r="J79" s="515"/>
      <c r="K79" s="516"/>
      <c r="L79" s="518"/>
      <c r="M79" s="519"/>
      <c r="N79" s="519"/>
      <c r="O79" s="520"/>
      <c r="P79" s="527" t="s">
        <v>49</v>
      </c>
      <c r="Q79" s="528"/>
      <c r="R79" s="529"/>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724"/>
      <c r="AY79" s="725"/>
      <c r="AZ79" s="726"/>
      <c r="BA79" s="727"/>
      <c r="BB79" s="560"/>
      <c r="BC79" s="519"/>
      <c r="BD79" s="519"/>
      <c r="BE79" s="519"/>
      <c r="BF79" s="520"/>
    </row>
    <row r="80" spans="2:58" ht="20.25" customHeight="1" x14ac:dyDescent="0.4">
      <c r="B80" s="605"/>
      <c r="C80" s="610"/>
      <c r="D80" s="611"/>
      <c r="E80" s="612"/>
      <c r="F80" s="94"/>
      <c r="G80" s="512"/>
      <c r="H80" s="517"/>
      <c r="I80" s="515"/>
      <c r="J80" s="515"/>
      <c r="K80" s="516"/>
      <c r="L80" s="521"/>
      <c r="M80" s="522"/>
      <c r="N80" s="522"/>
      <c r="O80" s="523"/>
      <c r="P80" s="565" t="s">
        <v>15</v>
      </c>
      <c r="Q80" s="566"/>
      <c r="R80" s="56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568">
        <f>IF($BB$3="４週",SUM(S80:AT80),IF($BB$3="暦月",SUM(S80:AW80),""))</f>
        <v>0</v>
      </c>
      <c r="AY80" s="569"/>
      <c r="AZ80" s="570">
        <f>IF($BB$3="４週",AX80/4,IF($BB$3="暦月",'通所型サービス（100名）'!AX80/('通所型サービス（100名）'!$BB$8/7),""))</f>
        <v>0</v>
      </c>
      <c r="BA80" s="571"/>
      <c r="BB80" s="561"/>
      <c r="BC80" s="522"/>
      <c r="BD80" s="522"/>
      <c r="BE80" s="522"/>
      <c r="BF80" s="523"/>
    </row>
    <row r="81" spans="2:58" ht="20.25" customHeight="1" x14ac:dyDescent="0.4">
      <c r="B81" s="605"/>
      <c r="C81" s="613"/>
      <c r="D81" s="614"/>
      <c r="E81" s="615"/>
      <c r="F81" s="123">
        <f>C79</f>
        <v>0</v>
      </c>
      <c r="G81" s="513"/>
      <c r="H81" s="517"/>
      <c r="I81" s="515"/>
      <c r="J81" s="515"/>
      <c r="K81" s="516"/>
      <c r="L81" s="524"/>
      <c r="M81" s="525"/>
      <c r="N81" s="525"/>
      <c r="O81" s="526"/>
      <c r="P81" s="602" t="s">
        <v>50</v>
      </c>
      <c r="Q81" s="603"/>
      <c r="R81" s="604"/>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575">
        <f>IF($BB$3="４週",SUM(S81:AT81),IF($BB$3="暦月",SUM(S81:AW81),""))</f>
        <v>0</v>
      </c>
      <c r="AY81" s="576"/>
      <c r="AZ81" s="577">
        <f>IF($BB$3="４週",AX81/4,IF($BB$3="暦月",'通所型サービス（100名）'!AX81/('通所型サービス（100名）'!$BB$8/7),""))</f>
        <v>0</v>
      </c>
      <c r="BA81" s="578"/>
      <c r="BB81" s="621"/>
      <c r="BC81" s="525"/>
      <c r="BD81" s="525"/>
      <c r="BE81" s="525"/>
      <c r="BF81" s="526"/>
    </row>
    <row r="82" spans="2:58" ht="20.25" customHeight="1" x14ac:dyDescent="0.4">
      <c r="B82" s="605">
        <f>B79+1</f>
        <v>21</v>
      </c>
      <c r="C82" s="607"/>
      <c r="D82" s="608"/>
      <c r="E82" s="609"/>
      <c r="F82" s="120"/>
      <c r="G82" s="511"/>
      <c r="H82" s="514"/>
      <c r="I82" s="515"/>
      <c r="J82" s="515"/>
      <c r="K82" s="516"/>
      <c r="L82" s="518"/>
      <c r="M82" s="519"/>
      <c r="N82" s="519"/>
      <c r="O82" s="520"/>
      <c r="P82" s="527" t="s">
        <v>49</v>
      </c>
      <c r="Q82" s="528"/>
      <c r="R82" s="529"/>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724"/>
      <c r="AY82" s="725"/>
      <c r="AZ82" s="726"/>
      <c r="BA82" s="727"/>
      <c r="BB82" s="560"/>
      <c r="BC82" s="519"/>
      <c r="BD82" s="519"/>
      <c r="BE82" s="519"/>
      <c r="BF82" s="520"/>
    </row>
    <row r="83" spans="2:58" ht="20.25" customHeight="1" x14ac:dyDescent="0.4">
      <c r="B83" s="605"/>
      <c r="C83" s="610"/>
      <c r="D83" s="611"/>
      <c r="E83" s="612"/>
      <c r="F83" s="94"/>
      <c r="G83" s="512"/>
      <c r="H83" s="517"/>
      <c r="I83" s="515"/>
      <c r="J83" s="515"/>
      <c r="K83" s="516"/>
      <c r="L83" s="521"/>
      <c r="M83" s="522"/>
      <c r="N83" s="522"/>
      <c r="O83" s="523"/>
      <c r="P83" s="565" t="s">
        <v>15</v>
      </c>
      <c r="Q83" s="566"/>
      <c r="R83" s="56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568">
        <f>IF($BB$3="４週",SUM(S83:AT83),IF($BB$3="暦月",SUM(S83:AW83),""))</f>
        <v>0</v>
      </c>
      <c r="AY83" s="569"/>
      <c r="AZ83" s="570">
        <f>IF($BB$3="４週",AX83/4,IF($BB$3="暦月",'通所型サービス（100名）'!AX83/('通所型サービス（100名）'!$BB$8/7),""))</f>
        <v>0</v>
      </c>
      <c r="BA83" s="571"/>
      <c r="BB83" s="561"/>
      <c r="BC83" s="522"/>
      <c r="BD83" s="522"/>
      <c r="BE83" s="522"/>
      <c r="BF83" s="523"/>
    </row>
    <row r="84" spans="2:58" ht="20.25" customHeight="1" x14ac:dyDescent="0.4">
      <c r="B84" s="605"/>
      <c r="C84" s="613"/>
      <c r="D84" s="614"/>
      <c r="E84" s="615"/>
      <c r="F84" s="123">
        <f>C82</f>
        <v>0</v>
      </c>
      <c r="G84" s="513"/>
      <c r="H84" s="517"/>
      <c r="I84" s="515"/>
      <c r="J84" s="515"/>
      <c r="K84" s="516"/>
      <c r="L84" s="524"/>
      <c r="M84" s="525"/>
      <c r="N84" s="525"/>
      <c r="O84" s="526"/>
      <c r="P84" s="602" t="s">
        <v>50</v>
      </c>
      <c r="Q84" s="603"/>
      <c r="R84" s="604"/>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575">
        <f>IF($BB$3="４週",SUM(S84:AT84),IF($BB$3="暦月",SUM(S84:AW84),""))</f>
        <v>0</v>
      </c>
      <c r="AY84" s="576"/>
      <c r="AZ84" s="577">
        <f>IF($BB$3="４週",AX84/4,IF($BB$3="暦月",'通所型サービス（100名）'!AX84/('通所型サービス（100名）'!$BB$8/7),""))</f>
        <v>0</v>
      </c>
      <c r="BA84" s="578"/>
      <c r="BB84" s="621"/>
      <c r="BC84" s="525"/>
      <c r="BD84" s="525"/>
      <c r="BE84" s="525"/>
      <c r="BF84" s="526"/>
    </row>
    <row r="85" spans="2:58" ht="20.25" customHeight="1" x14ac:dyDescent="0.4">
      <c r="B85" s="605">
        <f>B82+1</f>
        <v>22</v>
      </c>
      <c r="C85" s="607"/>
      <c r="D85" s="608"/>
      <c r="E85" s="609"/>
      <c r="F85" s="120"/>
      <c r="G85" s="511"/>
      <c r="H85" s="514"/>
      <c r="I85" s="515"/>
      <c r="J85" s="515"/>
      <c r="K85" s="516"/>
      <c r="L85" s="518"/>
      <c r="M85" s="519"/>
      <c r="N85" s="519"/>
      <c r="O85" s="520"/>
      <c r="P85" s="527" t="s">
        <v>49</v>
      </c>
      <c r="Q85" s="528"/>
      <c r="R85" s="529"/>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724"/>
      <c r="AY85" s="725"/>
      <c r="AZ85" s="726"/>
      <c r="BA85" s="727"/>
      <c r="BB85" s="560"/>
      <c r="BC85" s="519"/>
      <c r="BD85" s="519"/>
      <c r="BE85" s="519"/>
      <c r="BF85" s="520"/>
    </row>
    <row r="86" spans="2:58" ht="20.25" customHeight="1" x14ac:dyDescent="0.4">
      <c r="B86" s="605"/>
      <c r="C86" s="610"/>
      <c r="D86" s="611"/>
      <c r="E86" s="612"/>
      <c r="F86" s="94"/>
      <c r="G86" s="512"/>
      <c r="H86" s="517"/>
      <c r="I86" s="515"/>
      <c r="J86" s="515"/>
      <c r="K86" s="516"/>
      <c r="L86" s="521"/>
      <c r="M86" s="522"/>
      <c r="N86" s="522"/>
      <c r="O86" s="523"/>
      <c r="P86" s="565" t="s">
        <v>15</v>
      </c>
      <c r="Q86" s="566"/>
      <c r="R86" s="56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568">
        <f>IF($BB$3="４週",SUM(S86:AT86),IF($BB$3="暦月",SUM(S86:AW86),""))</f>
        <v>0</v>
      </c>
      <c r="AY86" s="569"/>
      <c r="AZ86" s="570">
        <f>IF($BB$3="４週",AX86/4,IF($BB$3="暦月",'通所型サービス（100名）'!AX86/('通所型サービス（100名）'!$BB$8/7),""))</f>
        <v>0</v>
      </c>
      <c r="BA86" s="571"/>
      <c r="BB86" s="561"/>
      <c r="BC86" s="522"/>
      <c r="BD86" s="522"/>
      <c r="BE86" s="522"/>
      <c r="BF86" s="523"/>
    </row>
    <row r="87" spans="2:58" ht="20.25" customHeight="1" x14ac:dyDescent="0.4">
      <c r="B87" s="605"/>
      <c r="C87" s="613"/>
      <c r="D87" s="614"/>
      <c r="E87" s="615"/>
      <c r="F87" s="123">
        <f>C85</f>
        <v>0</v>
      </c>
      <c r="G87" s="513"/>
      <c r="H87" s="517"/>
      <c r="I87" s="515"/>
      <c r="J87" s="515"/>
      <c r="K87" s="516"/>
      <c r="L87" s="524"/>
      <c r="M87" s="525"/>
      <c r="N87" s="525"/>
      <c r="O87" s="526"/>
      <c r="P87" s="602" t="s">
        <v>50</v>
      </c>
      <c r="Q87" s="603"/>
      <c r="R87" s="604"/>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575">
        <f>IF($BB$3="４週",SUM(S87:AT87),IF($BB$3="暦月",SUM(S87:AW87),""))</f>
        <v>0</v>
      </c>
      <c r="AY87" s="576"/>
      <c r="AZ87" s="577">
        <f>IF($BB$3="４週",AX87/4,IF($BB$3="暦月",'通所型サービス（100名）'!AX87/('通所型サービス（100名）'!$BB$8/7),""))</f>
        <v>0</v>
      </c>
      <c r="BA87" s="578"/>
      <c r="BB87" s="621"/>
      <c r="BC87" s="525"/>
      <c r="BD87" s="525"/>
      <c r="BE87" s="525"/>
      <c r="BF87" s="526"/>
    </row>
    <row r="88" spans="2:58" ht="20.25" customHeight="1" x14ac:dyDescent="0.4">
      <c r="B88" s="605">
        <f>B85+1</f>
        <v>23</v>
      </c>
      <c r="C88" s="607"/>
      <c r="D88" s="608"/>
      <c r="E88" s="609"/>
      <c r="F88" s="120"/>
      <c r="G88" s="511"/>
      <c r="H88" s="514"/>
      <c r="I88" s="515"/>
      <c r="J88" s="515"/>
      <c r="K88" s="516"/>
      <c r="L88" s="518"/>
      <c r="M88" s="519"/>
      <c r="N88" s="519"/>
      <c r="O88" s="520"/>
      <c r="P88" s="527" t="s">
        <v>49</v>
      </c>
      <c r="Q88" s="528"/>
      <c r="R88" s="529"/>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724"/>
      <c r="AY88" s="725"/>
      <c r="AZ88" s="726"/>
      <c r="BA88" s="727"/>
      <c r="BB88" s="560"/>
      <c r="BC88" s="519"/>
      <c r="BD88" s="519"/>
      <c r="BE88" s="519"/>
      <c r="BF88" s="520"/>
    </row>
    <row r="89" spans="2:58" ht="20.25" customHeight="1" x14ac:dyDescent="0.4">
      <c r="B89" s="605"/>
      <c r="C89" s="610"/>
      <c r="D89" s="611"/>
      <c r="E89" s="612"/>
      <c r="F89" s="94"/>
      <c r="G89" s="512"/>
      <c r="H89" s="517"/>
      <c r="I89" s="515"/>
      <c r="J89" s="515"/>
      <c r="K89" s="516"/>
      <c r="L89" s="521"/>
      <c r="M89" s="522"/>
      <c r="N89" s="522"/>
      <c r="O89" s="523"/>
      <c r="P89" s="565" t="s">
        <v>15</v>
      </c>
      <c r="Q89" s="566"/>
      <c r="R89" s="56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568">
        <f>IF($BB$3="４週",SUM(S89:AT89),IF($BB$3="暦月",SUM(S89:AW89),""))</f>
        <v>0</v>
      </c>
      <c r="AY89" s="569"/>
      <c r="AZ89" s="570">
        <f>IF($BB$3="４週",AX89/4,IF($BB$3="暦月",'通所型サービス（100名）'!AX89/('通所型サービス（100名）'!$BB$8/7),""))</f>
        <v>0</v>
      </c>
      <c r="BA89" s="571"/>
      <c r="BB89" s="561"/>
      <c r="BC89" s="522"/>
      <c r="BD89" s="522"/>
      <c r="BE89" s="522"/>
      <c r="BF89" s="523"/>
    </row>
    <row r="90" spans="2:58" ht="20.25" customHeight="1" x14ac:dyDescent="0.4">
      <c r="B90" s="605"/>
      <c r="C90" s="613"/>
      <c r="D90" s="614"/>
      <c r="E90" s="615"/>
      <c r="F90" s="123">
        <f>C88</f>
        <v>0</v>
      </c>
      <c r="G90" s="513"/>
      <c r="H90" s="517"/>
      <c r="I90" s="515"/>
      <c r="J90" s="515"/>
      <c r="K90" s="516"/>
      <c r="L90" s="524"/>
      <c r="M90" s="525"/>
      <c r="N90" s="525"/>
      <c r="O90" s="526"/>
      <c r="P90" s="602" t="s">
        <v>50</v>
      </c>
      <c r="Q90" s="603"/>
      <c r="R90" s="604"/>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575">
        <f>IF($BB$3="４週",SUM(S90:AT90),IF($BB$3="暦月",SUM(S90:AW90),""))</f>
        <v>0</v>
      </c>
      <c r="AY90" s="576"/>
      <c r="AZ90" s="577">
        <f>IF($BB$3="４週",AX90/4,IF($BB$3="暦月",'通所型サービス（100名）'!AX90/('通所型サービス（100名）'!$BB$8/7),""))</f>
        <v>0</v>
      </c>
      <c r="BA90" s="578"/>
      <c r="BB90" s="621"/>
      <c r="BC90" s="525"/>
      <c r="BD90" s="525"/>
      <c r="BE90" s="525"/>
      <c r="BF90" s="526"/>
    </row>
    <row r="91" spans="2:58" ht="20.25" customHeight="1" x14ac:dyDescent="0.4">
      <c r="B91" s="605">
        <f>B88+1</f>
        <v>24</v>
      </c>
      <c r="C91" s="607"/>
      <c r="D91" s="608"/>
      <c r="E91" s="609"/>
      <c r="F91" s="120"/>
      <c r="G91" s="511"/>
      <c r="H91" s="514"/>
      <c r="I91" s="515"/>
      <c r="J91" s="515"/>
      <c r="K91" s="516"/>
      <c r="L91" s="518"/>
      <c r="M91" s="519"/>
      <c r="N91" s="519"/>
      <c r="O91" s="520"/>
      <c r="P91" s="527" t="s">
        <v>49</v>
      </c>
      <c r="Q91" s="528"/>
      <c r="R91" s="529"/>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724"/>
      <c r="AY91" s="725"/>
      <c r="AZ91" s="726"/>
      <c r="BA91" s="727"/>
      <c r="BB91" s="560"/>
      <c r="BC91" s="519"/>
      <c r="BD91" s="519"/>
      <c r="BE91" s="519"/>
      <c r="BF91" s="520"/>
    </row>
    <row r="92" spans="2:58" ht="20.25" customHeight="1" x14ac:dyDescent="0.4">
      <c r="B92" s="605"/>
      <c r="C92" s="610"/>
      <c r="D92" s="611"/>
      <c r="E92" s="612"/>
      <c r="F92" s="94"/>
      <c r="G92" s="512"/>
      <c r="H92" s="517"/>
      <c r="I92" s="515"/>
      <c r="J92" s="515"/>
      <c r="K92" s="516"/>
      <c r="L92" s="521"/>
      <c r="M92" s="522"/>
      <c r="N92" s="522"/>
      <c r="O92" s="523"/>
      <c r="P92" s="565" t="s">
        <v>15</v>
      </c>
      <c r="Q92" s="566"/>
      <c r="R92" s="56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568">
        <f>IF($BB$3="４週",SUM(S92:AT92),IF($BB$3="暦月",SUM(S92:AW92),""))</f>
        <v>0</v>
      </c>
      <c r="AY92" s="569"/>
      <c r="AZ92" s="570">
        <f>IF($BB$3="４週",AX92/4,IF($BB$3="暦月",'通所型サービス（100名）'!AX92/('通所型サービス（100名）'!$BB$8/7),""))</f>
        <v>0</v>
      </c>
      <c r="BA92" s="571"/>
      <c r="BB92" s="561"/>
      <c r="BC92" s="522"/>
      <c r="BD92" s="522"/>
      <c r="BE92" s="522"/>
      <c r="BF92" s="523"/>
    </row>
    <row r="93" spans="2:58" ht="20.25" customHeight="1" x14ac:dyDescent="0.4">
      <c r="B93" s="605"/>
      <c r="C93" s="613"/>
      <c r="D93" s="614"/>
      <c r="E93" s="615"/>
      <c r="F93" s="123">
        <f>C91</f>
        <v>0</v>
      </c>
      <c r="G93" s="513"/>
      <c r="H93" s="517"/>
      <c r="I93" s="515"/>
      <c r="J93" s="515"/>
      <c r="K93" s="516"/>
      <c r="L93" s="524"/>
      <c r="M93" s="525"/>
      <c r="N93" s="525"/>
      <c r="O93" s="526"/>
      <c r="P93" s="602" t="s">
        <v>50</v>
      </c>
      <c r="Q93" s="603"/>
      <c r="R93" s="604"/>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575">
        <f>IF($BB$3="４週",SUM(S93:AT93),IF($BB$3="暦月",SUM(S93:AW93),""))</f>
        <v>0</v>
      </c>
      <c r="AY93" s="576"/>
      <c r="AZ93" s="577">
        <f>IF($BB$3="４週",AX93/4,IF($BB$3="暦月",'通所型サービス（100名）'!AX93/('通所型サービス（100名）'!$BB$8/7),""))</f>
        <v>0</v>
      </c>
      <c r="BA93" s="578"/>
      <c r="BB93" s="621"/>
      <c r="BC93" s="525"/>
      <c r="BD93" s="525"/>
      <c r="BE93" s="525"/>
      <c r="BF93" s="526"/>
    </row>
    <row r="94" spans="2:58" ht="20.25" customHeight="1" x14ac:dyDescent="0.4">
      <c r="B94" s="605">
        <f>B91+1</f>
        <v>25</v>
      </c>
      <c r="C94" s="607"/>
      <c r="D94" s="608"/>
      <c r="E94" s="609"/>
      <c r="F94" s="120"/>
      <c r="G94" s="511"/>
      <c r="H94" s="514"/>
      <c r="I94" s="515"/>
      <c r="J94" s="515"/>
      <c r="K94" s="516"/>
      <c r="L94" s="518"/>
      <c r="M94" s="519"/>
      <c r="N94" s="519"/>
      <c r="O94" s="520"/>
      <c r="P94" s="527" t="s">
        <v>49</v>
      </c>
      <c r="Q94" s="528"/>
      <c r="R94" s="529"/>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724"/>
      <c r="AY94" s="725"/>
      <c r="AZ94" s="726"/>
      <c r="BA94" s="727"/>
      <c r="BB94" s="560"/>
      <c r="BC94" s="519"/>
      <c r="BD94" s="519"/>
      <c r="BE94" s="519"/>
      <c r="BF94" s="520"/>
    </row>
    <row r="95" spans="2:58" ht="20.25" customHeight="1" x14ac:dyDescent="0.4">
      <c r="B95" s="605"/>
      <c r="C95" s="610"/>
      <c r="D95" s="611"/>
      <c r="E95" s="612"/>
      <c r="F95" s="94"/>
      <c r="G95" s="512"/>
      <c r="H95" s="517"/>
      <c r="I95" s="515"/>
      <c r="J95" s="515"/>
      <c r="K95" s="516"/>
      <c r="L95" s="521"/>
      <c r="M95" s="522"/>
      <c r="N95" s="522"/>
      <c r="O95" s="523"/>
      <c r="P95" s="565" t="s">
        <v>15</v>
      </c>
      <c r="Q95" s="566"/>
      <c r="R95" s="56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568">
        <f>IF($BB$3="４週",SUM(S95:AT95),IF($BB$3="暦月",SUM(S95:AW95),""))</f>
        <v>0</v>
      </c>
      <c r="AY95" s="569"/>
      <c r="AZ95" s="570">
        <f>IF($BB$3="４週",AX95/4,IF($BB$3="暦月",'通所型サービス（100名）'!AX95/('通所型サービス（100名）'!$BB$8/7),""))</f>
        <v>0</v>
      </c>
      <c r="BA95" s="571"/>
      <c r="BB95" s="561"/>
      <c r="BC95" s="522"/>
      <c r="BD95" s="522"/>
      <c r="BE95" s="522"/>
      <c r="BF95" s="523"/>
    </row>
    <row r="96" spans="2:58" ht="20.25" customHeight="1" x14ac:dyDescent="0.4">
      <c r="B96" s="605"/>
      <c r="C96" s="613"/>
      <c r="D96" s="614"/>
      <c r="E96" s="615"/>
      <c r="F96" s="123">
        <f>C94</f>
        <v>0</v>
      </c>
      <c r="G96" s="513"/>
      <c r="H96" s="517"/>
      <c r="I96" s="515"/>
      <c r="J96" s="515"/>
      <c r="K96" s="516"/>
      <c r="L96" s="524"/>
      <c r="M96" s="525"/>
      <c r="N96" s="525"/>
      <c r="O96" s="526"/>
      <c r="P96" s="602" t="s">
        <v>50</v>
      </c>
      <c r="Q96" s="603"/>
      <c r="R96" s="604"/>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575">
        <f>IF($BB$3="４週",SUM(S96:AT96),IF($BB$3="暦月",SUM(S96:AW96),""))</f>
        <v>0</v>
      </c>
      <c r="AY96" s="576"/>
      <c r="AZ96" s="577">
        <f>IF($BB$3="４週",AX96/4,IF($BB$3="暦月",'通所型サービス（100名）'!AX96/('通所型サービス（100名）'!$BB$8/7),""))</f>
        <v>0</v>
      </c>
      <c r="BA96" s="578"/>
      <c r="BB96" s="621"/>
      <c r="BC96" s="525"/>
      <c r="BD96" s="525"/>
      <c r="BE96" s="525"/>
      <c r="BF96" s="526"/>
    </row>
    <row r="97" spans="2:58" ht="20.25" customHeight="1" x14ac:dyDescent="0.4">
      <c r="B97" s="605">
        <f>B94+1</f>
        <v>26</v>
      </c>
      <c r="C97" s="607"/>
      <c r="D97" s="608"/>
      <c r="E97" s="609"/>
      <c r="F97" s="120"/>
      <c r="G97" s="511"/>
      <c r="H97" s="514"/>
      <c r="I97" s="515"/>
      <c r="J97" s="515"/>
      <c r="K97" s="516"/>
      <c r="L97" s="518"/>
      <c r="M97" s="519"/>
      <c r="N97" s="519"/>
      <c r="O97" s="520"/>
      <c r="P97" s="527" t="s">
        <v>49</v>
      </c>
      <c r="Q97" s="528"/>
      <c r="R97" s="529"/>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724"/>
      <c r="AY97" s="725"/>
      <c r="AZ97" s="726"/>
      <c r="BA97" s="727"/>
      <c r="BB97" s="560"/>
      <c r="BC97" s="519"/>
      <c r="BD97" s="519"/>
      <c r="BE97" s="519"/>
      <c r="BF97" s="520"/>
    </row>
    <row r="98" spans="2:58" ht="20.25" customHeight="1" x14ac:dyDescent="0.4">
      <c r="B98" s="605"/>
      <c r="C98" s="610"/>
      <c r="D98" s="611"/>
      <c r="E98" s="612"/>
      <c r="F98" s="94"/>
      <c r="G98" s="512"/>
      <c r="H98" s="517"/>
      <c r="I98" s="515"/>
      <c r="J98" s="515"/>
      <c r="K98" s="516"/>
      <c r="L98" s="521"/>
      <c r="M98" s="522"/>
      <c r="N98" s="522"/>
      <c r="O98" s="523"/>
      <c r="P98" s="565" t="s">
        <v>15</v>
      </c>
      <c r="Q98" s="566"/>
      <c r="R98" s="56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568">
        <f>IF($BB$3="４週",SUM(S98:AT98),IF($BB$3="暦月",SUM(S98:AW98),""))</f>
        <v>0</v>
      </c>
      <c r="AY98" s="569"/>
      <c r="AZ98" s="570">
        <f>IF($BB$3="４週",AX98/4,IF($BB$3="暦月",'通所型サービス（100名）'!AX98/('通所型サービス（100名）'!$BB$8/7),""))</f>
        <v>0</v>
      </c>
      <c r="BA98" s="571"/>
      <c r="BB98" s="561"/>
      <c r="BC98" s="522"/>
      <c r="BD98" s="522"/>
      <c r="BE98" s="522"/>
      <c r="BF98" s="523"/>
    </row>
    <row r="99" spans="2:58" ht="20.25" customHeight="1" x14ac:dyDescent="0.4">
      <c r="B99" s="605"/>
      <c r="C99" s="613"/>
      <c r="D99" s="614"/>
      <c r="E99" s="615"/>
      <c r="F99" s="123">
        <f>C97</f>
        <v>0</v>
      </c>
      <c r="G99" s="513"/>
      <c r="H99" s="517"/>
      <c r="I99" s="515"/>
      <c r="J99" s="515"/>
      <c r="K99" s="516"/>
      <c r="L99" s="524"/>
      <c r="M99" s="525"/>
      <c r="N99" s="525"/>
      <c r="O99" s="526"/>
      <c r="P99" s="602" t="s">
        <v>50</v>
      </c>
      <c r="Q99" s="603"/>
      <c r="R99" s="604"/>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575">
        <f>IF($BB$3="４週",SUM(S99:AT99),IF($BB$3="暦月",SUM(S99:AW99),""))</f>
        <v>0</v>
      </c>
      <c r="AY99" s="576"/>
      <c r="AZ99" s="577">
        <f>IF($BB$3="４週",AX99/4,IF($BB$3="暦月",'通所型サービス（100名）'!AX99/('通所型サービス（100名）'!$BB$8/7),""))</f>
        <v>0</v>
      </c>
      <c r="BA99" s="578"/>
      <c r="BB99" s="621"/>
      <c r="BC99" s="525"/>
      <c r="BD99" s="525"/>
      <c r="BE99" s="525"/>
      <c r="BF99" s="526"/>
    </row>
    <row r="100" spans="2:58" ht="20.25" customHeight="1" x14ac:dyDescent="0.4">
      <c r="B100" s="605">
        <f>B97+1</f>
        <v>27</v>
      </c>
      <c r="C100" s="607"/>
      <c r="D100" s="608"/>
      <c r="E100" s="609"/>
      <c r="F100" s="120"/>
      <c r="G100" s="511"/>
      <c r="H100" s="514"/>
      <c r="I100" s="515"/>
      <c r="J100" s="515"/>
      <c r="K100" s="516"/>
      <c r="L100" s="518"/>
      <c r="M100" s="519"/>
      <c r="N100" s="519"/>
      <c r="O100" s="520"/>
      <c r="P100" s="527" t="s">
        <v>49</v>
      </c>
      <c r="Q100" s="528"/>
      <c r="R100" s="529"/>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724"/>
      <c r="AY100" s="725"/>
      <c r="AZ100" s="726"/>
      <c r="BA100" s="727"/>
      <c r="BB100" s="560"/>
      <c r="BC100" s="519"/>
      <c r="BD100" s="519"/>
      <c r="BE100" s="519"/>
      <c r="BF100" s="520"/>
    </row>
    <row r="101" spans="2:58" ht="20.25" customHeight="1" x14ac:dyDescent="0.4">
      <c r="B101" s="605"/>
      <c r="C101" s="610"/>
      <c r="D101" s="611"/>
      <c r="E101" s="612"/>
      <c r="F101" s="94"/>
      <c r="G101" s="512"/>
      <c r="H101" s="517"/>
      <c r="I101" s="515"/>
      <c r="J101" s="515"/>
      <c r="K101" s="516"/>
      <c r="L101" s="521"/>
      <c r="M101" s="522"/>
      <c r="N101" s="522"/>
      <c r="O101" s="523"/>
      <c r="P101" s="565" t="s">
        <v>15</v>
      </c>
      <c r="Q101" s="566"/>
      <c r="R101" s="56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568">
        <f>IF($BB$3="４週",SUM(S101:AT101),IF($BB$3="暦月",SUM(S101:AW101),""))</f>
        <v>0</v>
      </c>
      <c r="AY101" s="569"/>
      <c r="AZ101" s="570">
        <f>IF($BB$3="４週",AX101/4,IF($BB$3="暦月",'通所型サービス（100名）'!AX101/('通所型サービス（100名）'!$BB$8/7),""))</f>
        <v>0</v>
      </c>
      <c r="BA101" s="571"/>
      <c r="BB101" s="561"/>
      <c r="BC101" s="522"/>
      <c r="BD101" s="522"/>
      <c r="BE101" s="522"/>
      <c r="BF101" s="523"/>
    </row>
    <row r="102" spans="2:58" ht="20.25" customHeight="1" x14ac:dyDescent="0.4">
      <c r="B102" s="605"/>
      <c r="C102" s="613"/>
      <c r="D102" s="614"/>
      <c r="E102" s="615"/>
      <c r="F102" s="123">
        <f>C100</f>
        <v>0</v>
      </c>
      <c r="G102" s="513"/>
      <c r="H102" s="517"/>
      <c r="I102" s="515"/>
      <c r="J102" s="515"/>
      <c r="K102" s="516"/>
      <c r="L102" s="524"/>
      <c r="M102" s="525"/>
      <c r="N102" s="525"/>
      <c r="O102" s="526"/>
      <c r="P102" s="602" t="s">
        <v>50</v>
      </c>
      <c r="Q102" s="603"/>
      <c r="R102" s="604"/>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575">
        <f>IF($BB$3="４週",SUM(S102:AT102),IF($BB$3="暦月",SUM(S102:AW102),""))</f>
        <v>0</v>
      </c>
      <c r="AY102" s="576"/>
      <c r="AZ102" s="577">
        <f>IF($BB$3="４週",AX102/4,IF($BB$3="暦月",'通所型サービス（100名）'!AX102/('通所型サービス（100名）'!$BB$8/7),""))</f>
        <v>0</v>
      </c>
      <c r="BA102" s="578"/>
      <c r="BB102" s="621"/>
      <c r="BC102" s="525"/>
      <c r="BD102" s="525"/>
      <c r="BE102" s="525"/>
      <c r="BF102" s="526"/>
    </row>
    <row r="103" spans="2:58" ht="20.25" customHeight="1" x14ac:dyDescent="0.4">
      <c r="B103" s="605">
        <f>B100+1</f>
        <v>28</v>
      </c>
      <c r="C103" s="607"/>
      <c r="D103" s="608"/>
      <c r="E103" s="609"/>
      <c r="F103" s="120"/>
      <c r="G103" s="511"/>
      <c r="H103" s="514"/>
      <c r="I103" s="515"/>
      <c r="J103" s="515"/>
      <c r="K103" s="516"/>
      <c r="L103" s="518"/>
      <c r="M103" s="519"/>
      <c r="N103" s="519"/>
      <c r="O103" s="520"/>
      <c r="P103" s="527" t="s">
        <v>49</v>
      </c>
      <c r="Q103" s="528"/>
      <c r="R103" s="529"/>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724"/>
      <c r="AY103" s="725"/>
      <c r="AZ103" s="726"/>
      <c r="BA103" s="727"/>
      <c r="BB103" s="560"/>
      <c r="BC103" s="519"/>
      <c r="BD103" s="519"/>
      <c r="BE103" s="519"/>
      <c r="BF103" s="520"/>
    </row>
    <row r="104" spans="2:58" ht="20.25" customHeight="1" x14ac:dyDescent="0.4">
      <c r="B104" s="605"/>
      <c r="C104" s="610"/>
      <c r="D104" s="611"/>
      <c r="E104" s="612"/>
      <c r="F104" s="94"/>
      <c r="G104" s="512"/>
      <c r="H104" s="517"/>
      <c r="I104" s="515"/>
      <c r="J104" s="515"/>
      <c r="K104" s="516"/>
      <c r="L104" s="521"/>
      <c r="M104" s="522"/>
      <c r="N104" s="522"/>
      <c r="O104" s="523"/>
      <c r="P104" s="565" t="s">
        <v>15</v>
      </c>
      <c r="Q104" s="566"/>
      <c r="R104" s="56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568">
        <f>IF($BB$3="４週",SUM(S104:AT104),IF($BB$3="暦月",SUM(S104:AW104),""))</f>
        <v>0</v>
      </c>
      <c r="AY104" s="569"/>
      <c r="AZ104" s="570">
        <f>IF($BB$3="４週",AX104/4,IF($BB$3="暦月",'通所型サービス（100名）'!AX104/('通所型サービス（100名）'!$BB$8/7),""))</f>
        <v>0</v>
      </c>
      <c r="BA104" s="571"/>
      <c r="BB104" s="561"/>
      <c r="BC104" s="522"/>
      <c r="BD104" s="522"/>
      <c r="BE104" s="522"/>
      <c r="BF104" s="523"/>
    </row>
    <row r="105" spans="2:58" ht="20.25" customHeight="1" x14ac:dyDescent="0.4">
      <c r="B105" s="605"/>
      <c r="C105" s="613"/>
      <c r="D105" s="614"/>
      <c r="E105" s="615"/>
      <c r="F105" s="123">
        <f>C103</f>
        <v>0</v>
      </c>
      <c r="G105" s="513"/>
      <c r="H105" s="517"/>
      <c r="I105" s="515"/>
      <c r="J105" s="515"/>
      <c r="K105" s="516"/>
      <c r="L105" s="524"/>
      <c r="M105" s="525"/>
      <c r="N105" s="525"/>
      <c r="O105" s="526"/>
      <c r="P105" s="602" t="s">
        <v>50</v>
      </c>
      <c r="Q105" s="603"/>
      <c r="R105" s="604"/>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575">
        <f>IF($BB$3="４週",SUM(S105:AT105),IF($BB$3="暦月",SUM(S105:AW105),""))</f>
        <v>0</v>
      </c>
      <c r="AY105" s="576"/>
      <c r="AZ105" s="577">
        <f>IF($BB$3="４週",AX105/4,IF($BB$3="暦月",'通所型サービス（100名）'!AX105/('通所型サービス（100名）'!$BB$8/7),""))</f>
        <v>0</v>
      </c>
      <c r="BA105" s="578"/>
      <c r="BB105" s="621"/>
      <c r="BC105" s="525"/>
      <c r="BD105" s="525"/>
      <c r="BE105" s="525"/>
      <c r="BF105" s="526"/>
    </row>
    <row r="106" spans="2:58" ht="20.25" customHeight="1" x14ac:dyDescent="0.4">
      <c r="B106" s="605">
        <f>B103+1</f>
        <v>29</v>
      </c>
      <c r="C106" s="607"/>
      <c r="D106" s="608"/>
      <c r="E106" s="609"/>
      <c r="F106" s="120"/>
      <c r="G106" s="511"/>
      <c r="H106" s="514"/>
      <c r="I106" s="515"/>
      <c r="J106" s="515"/>
      <c r="K106" s="516"/>
      <c r="L106" s="518"/>
      <c r="M106" s="519"/>
      <c r="N106" s="519"/>
      <c r="O106" s="520"/>
      <c r="P106" s="527" t="s">
        <v>49</v>
      </c>
      <c r="Q106" s="528"/>
      <c r="R106" s="529"/>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724"/>
      <c r="AY106" s="725"/>
      <c r="AZ106" s="726"/>
      <c r="BA106" s="727"/>
      <c r="BB106" s="560"/>
      <c r="BC106" s="519"/>
      <c r="BD106" s="519"/>
      <c r="BE106" s="519"/>
      <c r="BF106" s="520"/>
    </row>
    <row r="107" spans="2:58" ht="20.25" customHeight="1" x14ac:dyDescent="0.4">
      <c r="B107" s="605"/>
      <c r="C107" s="610"/>
      <c r="D107" s="611"/>
      <c r="E107" s="612"/>
      <c r="F107" s="94"/>
      <c r="G107" s="512"/>
      <c r="H107" s="517"/>
      <c r="I107" s="515"/>
      <c r="J107" s="515"/>
      <c r="K107" s="516"/>
      <c r="L107" s="521"/>
      <c r="M107" s="522"/>
      <c r="N107" s="522"/>
      <c r="O107" s="523"/>
      <c r="P107" s="565" t="s">
        <v>15</v>
      </c>
      <c r="Q107" s="566"/>
      <c r="R107" s="56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568">
        <f>IF($BB$3="４週",SUM(S107:AT107),IF($BB$3="暦月",SUM(S107:AW107),""))</f>
        <v>0</v>
      </c>
      <c r="AY107" s="569"/>
      <c r="AZ107" s="570">
        <f>IF($BB$3="４週",AX107/4,IF($BB$3="暦月",'通所型サービス（100名）'!AX107/('通所型サービス（100名）'!$BB$8/7),""))</f>
        <v>0</v>
      </c>
      <c r="BA107" s="571"/>
      <c r="BB107" s="561"/>
      <c r="BC107" s="522"/>
      <c r="BD107" s="522"/>
      <c r="BE107" s="522"/>
      <c r="BF107" s="523"/>
    </row>
    <row r="108" spans="2:58" ht="20.25" customHeight="1" x14ac:dyDescent="0.4">
      <c r="B108" s="605"/>
      <c r="C108" s="613"/>
      <c r="D108" s="614"/>
      <c r="E108" s="615"/>
      <c r="F108" s="123">
        <f>C106</f>
        <v>0</v>
      </c>
      <c r="G108" s="513"/>
      <c r="H108" s="517"/>
      <c r="I108" s="515"/>
      <c r="J108" s="515"/>
      <c r="K108" s="516"/>
      <c r="L108" s="524"/>
      <c r="M108" s="525"/>
      <c r="N108" s="525"/>
      <c r="O108" s="526"/>
      <c r="P108" s="602" t="s">
        <v>50</v>
      </c>
      <c r="Q108" s="603"/>
      <c r="R108" s="604"/>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575">
        <f>IF($BB$3="４週",SUM(S108:AT108),IF($BB$3="暦月",SUM(S108:AW108),""))</f>
        <v>0</v>
      </c>
      <c r="AY108" s="576"/>
      <c r="AZ108" s="577">
        <f>IF($BB$3="４週",AX108/4,IF($BB$3="暦月",'通所型サービス（100名）'!AX108/('通所型サービス（100名）'!$BB$8/7),""))</f>
        <v>0</v>
      </c>
      <c r="BA108" s="578"/>
      <c r="BB108" s="621"/>
      <c r="BC108" s="525"/>
      <c r="BD108" s="525"/>
      <c r="BE108" s="525"/>
      <c r="BF108" s="526"/>
    </row>
    <row r="109" spans="2:58" ht="20.25" customHeight="1" x14ac:dyDescent="0.4">
      <c r="B109" s="605">
        <f>B106+1</f>
        <v>30</v>
      </c>
      <c r="C109" s="607"/>
      <c r="D109" s="608"/>
      <c r="E109" s="609"/>
      <c r="F109" s="120"/>
      <c r="G109" s="511"/>
      <c r="H109" s="514"/>
      <c r="I109" s="515"/>
      <c r="J109" s="515"/>
      <c r="K109" s="516"/>
      <c r="L109" s="518"/>
      <c r="M109" s="519"/>
      <c r="N109" s="519"/>
      <c r="O109" s="520"/>
      <c r="P109" s="527" t="s">
        <v>49</v>
      </c>
      <c r="Q109" s="528"/>
      <c r="R109" s="529"/>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724"/>
      <c r="AY109" s="725"/>
      <c r="AZ109" s="726"/>
      <c r="BA109" s="727"/>
      <c r="BB109" s="560"/>
      <c r="BC109" s="519"/>
      <c r="BD109" s="519"/>
      <c r="BE109" s="519"/>
      <c r="BF109" s="520"/>
    </row>
    <row r="110" spans="2:58" ht="20.25" customHeight="1" x14ac:dyDescent="0.4">
      <c r="B110" s="605"/>
      <c r="C110" s="610"/>
      <c r="D110" s="611"/>
      <c r="E110" s="612"/>
      <c r="F110" s="94"/>
      <c r="G110" s="512"/>
      <c r="H110" s="517"/>
      <c r="I110" s="515"/>
      <c r="J110" s="515"/>
      <c r="K110" s="516"/>
      <c r="L110" s="521"/>
      <c r="M110" s="522"/>
      <c r="N110" s="522"/>
      <c r="O110" s="523"/>
      <c r="P110" s="565" t="s">
        <v>15</v>
      </c>
      <c r="Q110" s="566"/>
      <c r="R110" s="56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568">
        <f>IF($BB$3="４週",SUM(S110:AT110),IF($BB$3="暦月",SUM(S110:AW110),""))</f>
        <v>0</v>
      </c>
      <c r="AY110" s="569"/>
      <c r="AZ110" s="570">
        <f>IF($BB$3="４週",AX110/4,IF($BB$3="暦月",'通所型サービス（100名）'!AX110/('通所型サービス（100名）'!$BB$8/7),""))</f>
        <v>0</v>
      </c>
      <c r="BA110" s="571"/>
      <c r="BB110" s="561"/>
      <c r="BC110" s="522"/>
      <c r="BD110" s="522"/>
      <c r="BE110" s="522"/>
      <c r="BF110" s="523"/>
    </row>
    <row r="111" spans="2:58" ht="20.25" customHeight="1" x14ac:dyDescent="0.4">
      <c r="B111" s="605"/>
      <c r="C111" s="613"/>
      <c r="D111" s="614"/>
      <c r="E111" s="615"/>
      <c r="F111" s="123">
        <f>C109</f>
        <v>0</v>
      </c>
      <c r="G111" s="513"/>
      <c r="H111" s="517"/>
      <c r="I111" s="515"/>
      <c r="J111" s="515"/>
      <c r="K111" s="516"/>
      <c r="L111" s="524"/>
      <c r="M111" s="525"/>
      <c r="N111" s="525"/>
      <c r="O111" s="526"/>
      <c r="P111" s="602" t="s">
        <v>50</v>
      </c>
      <c r="Q111" s="603"/>
      <c r="R111" s="604"/>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575">
        <f>IF($BB$3="４週",SUM(S111:AT111),IF($BB$3="暦月",SUM(S111:AW111),""))</f>
        <v>0</v>
      </c>
      <c r="AY111" s="576"/>
      <c r="AZ111" s="577">
        <f>IF($BB$3="４週",AX111/4,IF($BB$3="暦月",'通所型サービス（100名）'!AX111/('通所型サービス（100名）'!$BB$8/7),""))</f>
        <v>0</v>
      </c>
      <c r="BA111" s="578"/>
      <c r="BB111" s="621"/>
      <c r="BC111" s="525"/>
      <c r="BD111" s="525"/>
      <c r="BE111" s="525"/>
      <c r="BF111" s="526"/>
    </row>
    <row r="112" spans="2:58" ht="20.25" customHeight="1" x14ac:dyDescent="0.4">
      <c r="B112" s="605">
        <f>B109+1</f>
        <v>31</v>
      </c>
      <c r="C112" s="607"/>
      <c r="D112" s="608"/>
      <c r="E112" s="609"/>
      <c r="F112" s="120"/>
      <c r="G112" s="511"/>
      <c r="H112" s="514"/>
      <c r="I112" s="515"/>
      <c r="J112" s="515"/>
      <c r="K112" s="516"/>
      <c r="L112" s="518"/>
      <c r="M112" s="519"/>
      <c r="N112" s="519"/>
      <c r="O112" s="520"/>
      <c r="P112" s="527" t="s">
        <v>49</v>
      </c>
      <c r="Q112" s="528"/>
      <c r="R112" s="529"/>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724"/>
      <c r="AY112" s="725"/>
      <c r="AZ112" s="726"/>
      <c r="BA112" s="727"/>
      <c r="BB112" s="560"/>
      <c r="BC112" s="519"/>
      <c r="BD112" s="519"/>
      <c r="BE112" s="519"/>
      <c r="BF112" s="520"/>
    </row>
    <row r="113" spans="2:58" ht="20.25" customHeight="1" x14ac:dyDescent="0.4">
      <c r="B113" s="605"/>
      <c r="C113" s="610"/>
      <c r="D113" s="611"/>
      <c r="E113" s="612"/>
      <c r="F113" s="94"/>
      <c r="G113" s="512"/>
      <c r="H113" s="517"/>
      <c r="I113" s="515"/>
      <c r="J113" s="515"/>
      <c r="K113" s="516"/>
      <c r="L113" s="521"/>
      <c r="M113" s="522"/>
      <c r="N113" s="522"/>
      <c r="O113" s="523"/>
      <c r="P113" s="565" t="s">
        <v>15</v>
      </c>
      <c r="Q113" s="566"/>
      <c r="R113" s="56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568">
        <f>IF($BB$3="４週",SUM(S113:AT113),IF($BB$3="暦月",SUM(S113:AW113),""))</f>
        <v>0</v>
      </c>
      <c r="AY113" s="569"/>
      <c r="AZ113" s="570">
        <f>IF($BB$3="４週",AX113/4,IF($BB$3="暦月",'通所型サービス（100名）'!AX113/('通所型サービス（100名）'!$BB$8/7),""))</f>
        <v>0</v>
      </c>
      <c r="BA113" s="571"/>
      <c r="BB113" s="561"/>
      <c r="BC113" s="522"/>
      <c r="BD113" s="522"/>
      <c r="BE113" s="522"/>
      <c r="BF113" s="523"/>
    </row>
    <row r="114" spans="2:58" ht="20.25" customHeight="1" x14ac:dyDescent="0.4">
      <c r="B114" s="605"/>
      <c r="C114" s="613"/>
      <c r="D114" s="614"/>
      <c r="E114" s="615"/>
      <c r="F114" s="123">
        <f>C112</f>
        <v>0</v>
      </c>
      <c r="G114" s="513"/>
      <c r="H114" s="517"/>
      <c r="I114" s="515"/>
      <c r="J114" s="515"/>
      <c r="K114" s="516"/>
      <c r="L114" s="524"/>
      <c r="M114" s="525"/>
      <c r="N114" s="525"/>
      <c r="O114" s="526"/>
      <c r="P114" s="602" t="s">
        <v>50</v>
      </c>
      <c r="Q114" s="603"/>
      <c r="R114" s="604"/>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575">
        <f>IF($BB$3="４週",SUM(S114:AT114),IF($BB$3="暦月",SUM(S114:AW114),""))</f>
        <v>0</v>
      </c>
      <c r="AY114" s="576"/>
      <c r="AZ114" s="577">
        <f>IF($BB$3="４週",AX114/4,IF($BB$3="暦月",'通所型サービス（100名）'!AX114/('通所型サービス（100名）'!$BB$8/7),""))</f>
        <v>0</v>
      </c>
      <c r="BA114" s="578"/>
      <c r="BB114" s="621"/>
      <c r="BC114" s="525"/>
      <c r="BD114" s="525"/>
      <c r="BE114" s="525"/>
      <c r="BF114" s="526"/>
    </row>
    <row r="115" spans="2:58" ht="20.25" customHeight="1" x14ac:dyDescent="0.4">
      <c r="B115" s="605">
        <f>B112+1</f>
        <v>32</v>
      </c>
      <c r="C115" s="607"/>
      <c r="D115" s="608"/>
      <c r="E115" s="609"/>
      <c r="F115" s="120"/>
      <c r="G115" s="511"/>
      <c r="H115" s="514"/>
      <c r="I115" s="515"/>
      <c r="J115" s="515"/>
      <c r="K115" s="516"/>
      <c r="L115" s="518"/>
      <c r="M115" s="519"/>
      <c r="N115" s="519"/>
      <c r="O115" s="520"/>
      <c r="P115" s="527" t="s">
        <v>49</v>
      </c>
      <c r="Q115" s="528"/>
      <c r="R115" s="529"/>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724"/>
      <c r="AY115" s="725"/>
      <c r="AZ115" s="726"/>
      <c r="BA115" s="727"/>
      <c r="BB115" s="560"/>
      <c r="BC115" s="519"/>
      <c r="BD115" s="519"/>
      <c r="BE115" s="519"/>
      <c r="BF115" s="520"/>
    </row>
    <row r="116" spans="2:58" ht="20.25" customHeight="1" x14ac:dyDescent="0.4">
      <c r="B116" s="605"/>
      <c r="C116" s="610"/>
      <c r="D116" s="611"/>
      <c r="E116" s="612"/>
      <c r="F116" s="94"/>
      <c r="G116" s="512"/>
      <c r="H116" s="517"/>
      <c r="I116" s="515"/>
      <c r="J116" s="515"/>
      <c r="K116" s="516"/>
      <c r="L116" s="521"/>
      <c r="M116" s="522"/>
      <c r="N116" s="522"/>
      <c r="O116" s="523"/>
      <c r="P116" s="565" t="s">
        <v>15</v>
      </c>
      <c r="Q116" s="566"/>
      <c r="R116" s="56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568">
        <f>IF($BB$3="４週",SUM(S116:AT116),IF($BB$3="暦月",SUM(S116:AW116),""))</f>
        <v>0</v>
      </c>
      <c r="AY116" s="569"/>
      <c r="AZ116" s="570">
        <f>IF($BB$3="４週",AX116/4,IF($BB$3="暦月",'通所型サービス（100名）'!AX116/('通所型サービス（100名）'!$BB$8/7),""))</f>
        <v>0</v>
      </c>
      <c r="BA116" s="571"/>
      <c r="BB116" s="561"/>
      <c r="BC116" s="522"/>
      <c r="BD116" s="522"/>
      <c r="BE116" s="522"/>
      <c r="BF116" s="523"/>
    </row>
    <row r="117" spans="2:58" ht="20.25" customHeight="1" x14ac:dyDescent="0.4">
      <c r="B117" s="605"/>
      <c r="C117" s="613"/>
      <c r="D117" s="614"/>
      <c r="E117" s="615"/>
      <c r="F117" s="123">
        <f>C115</f>
        <v>0</v>
      </c>
      <c r="G117" s="513"/>
      <c r="H117" s="517"/>
      <c r="I117" s="515"/>
      <c r="J117" s="515"/>
      <c r="K117" s="516"/>
      <c r="L117" s="524"/>
      <c r="M117" s="525"/>
      <c r="N117" s="525"/>
      <c r="O117" s="526"/>
      <c r="P117" s="602" t="s">
        <v>50</v>
      </c>
      <c r="Q117" s="603"/>
      <c r="R117" s="604"/>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575">
        <f>IF($BB$3="４週",SUM(S117:AT117),IF($BB$3="暦月",SUM(S117:AW117),""))</f>
        <v>0</v>
      </c>
      <c r="AY117" s="576"/>
      <c r="AZ117" s="577">
        <f>IF($BB$3="４週",AX117/4,IF($BB$3="暦月",'通所型サービス（100名）'!AX117/('通所型サービス（100名）'!$BB$8/7),""))</f>
        <v>0</v>
      </c>
      <c r="BA117" s="578"/>
      <c r="BB117" s="621"/>
      <c r="BC117" s="525"/>
      <c r="BD117" s="525"/>
      <c r="BE117" s="525"/>
      <c r="BF117" s="526"/>
    </row>
    <row r="118" spans="2:58" ht="20.25" customHeight="1" x14ac:dyDescent="0.4">
      <c r="B118" s="605">
        <f>B115+1</f>
        <v>33</v>
      </c>
      <c r="C118" s="607"/>
      <c r="D118" s="608"/>
      <c r="E118" s="609"/>
      <c r="F118" s="120"/>
      <c r="G118" s="511"/>
      <c r="H118" s="514"/>
      <c r="I118" s="515"/>
      <c r="J118" s="515"/>
      <c r="K118" s="516"/>
      <c r="L118" s="518"/>
      <c r="M118" s="519"/>
      <c r="N118" s="519"/>
      <c r="O118" s="520"/>
      <c r="P118" s="527" t="s">
        <v>49</v>
      </c>
      <c r="Q118" s="528"/>
      <c r="R118" s="529"/>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724"/>
      <c r="AY118" s="725"/>
      <c r="AZ118" s="726"/>
      <c r="BA118" s="727"/>
      <c r="BB118" s="560"/>
      <c r="BC118" s="519"/>
      <c r="BD118" s="519"/>
      <c r="BE118" s="519"/>
      <c r="BF118" s="520"/>
    </row>
    <row r="119" spans="2:58" ht="20.25" customHeight="1" x14ac:dyDescent="0.4">
      <c r="B119" s="605"/>
      <c r="C119" s="610"/>
      <c r="D119" s="611"/>
      <c r="E119" s="612"/>
      <c r="F119" s="94"/>
      <c r="G119" s="512"/>
      <c r="H119" s="517"/>
      <c r="I119" s="515"/>
      <c r="J119" s="515"/>
      <c r="K119" s="516"/>
      <c r="L119" s="521"/>
      <c r="M119" s="522"/>
      <c r="N119" s="522"/>
      <c r="O119" s="523"/>
      <c r="P119" s="565" t="s">
        <v>15</v>
      </c>
      <c r="Q119" s="566"/>
      <c r="R119" s="56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568">
        <f>IF($BB$3="４週",SUM(S119:AT119),IF($BB$3="暦月",SUM(S119:AW119),""))</f>
        <v>0</v>
      </c>
      <c r="AY119" s="569"/>
      <c r="AZ119" s="570">
        <f>IF($BB$3="４週",AX119/4,IF($BB$3="暦月",'通所型サービス（100名）'!AX119/('通所型サービス（100名）'!$BB$8/7),""))</f>
        <v>0</v>
      </c>
      <c r="BA119" s="571"/>
      <c r="BB119" s="561"/>
      <c r="BC119" s="522"/>
      <c r="BD119" s="522"/>
      <c r="BE119" s="522"/>
      <c r="BF119" s="523"/>
    </row>
    <row r="120" spans="2:58" ht="20.25" customHeight="1" x14ac:dyDescent="0.4">
      <c r="B120" s="605"/>
      <c r="C120" s="613"/>
      <c r="D120" s="614"/>
      <c r="E120" s="615"/>
      <c r="F120" s="123">
        <f>C118</f>
        <v>0</v>
      </c>
      <c r="G120" s="513"/>
      <c r="H120" s="517"/>
      <c r="I120" s="515"/>
      <c r="J120" s="515"/>
      <c r="K120" s="516"/>
      <c r="L120" s="524"/>
      <c r="M120" s="525"/>
      <c r="N120" s="525"/>
      <c r="O120" s="526"/>
      <c r="P120" s="602" t="s">
        <v>50</v>
      </c>
      <c r="Q120" s="603"/>
      <c r="R120" s="604"/>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575">
        <f>IF($BB$3="４週",SUM(S120:AT120),IF($BB$3="暦月",SUM(S120:AW120),""))</f>
        <v>0</v>
      </c>
      <c r="AY120" s="576"/>
      <c r="AZ120" s="577">
        <f>IF($BB$3="４週",AX120/4,IF($BB$3="暦月",'通所型サービス（100名）'!AX120/('通所型サービス（100名）'!$BB$8/7),""))</f>
        <v>0</v>
      </c>
      <c r="BA120" s="578"/>
      <c r="BB120" s="621"/>
      <c r="BC120" s="525"/>
      <c r="BD120" s="525"/>
      <c r="BE120" s="525"/>
      <c r="BF120" s="526"/>
    </row>
    <row r="121" spans="2:58" ht="20.25" customHeight="1" x14ac:dyDescent="0.4">
      <c r="B121" s="605">
        <f>B118+1</f>
        <v>34</v>
      </c>
      <c r="C121" s="607"/>
      <c r="D121" s="608"/>
      <c r="E121" s="609"/>
      <c r="F121" s="120"/>
      <c r="G121" s="511"/>
      <c r="H121" s="514"/>
      <c r="I121" s="515"/>
      <c r="J121" s="515"/>
      <c r="K121" s="516"/>
      <c r="L121" s="518"/>
      <c r="M121" s="519"/>
      <c r="N121" s="519"/>
      <c r="O121" s="520"/>
      <c r="P121" s="527" t="s">
        <v>49</v>
      </c>
      <c r="Q121" s="528"/>
      <c r="R121" s="529"/>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724"/>
      <c r="AY121" s="725"/>
      <c r="AZ121" s="726"/>
      <c r="BA121" s="727"/>
      <c r="BB121" s="560"/>
      <c r="BC121" s="519"/>
      <c r="BD121" s="519"/>
      <c r="BE121" s="519"/>
      <c r="BF121" s="520"/>
    </row>
    <row r="122" spans="2:58" ht="20.25" customHeight="1" x14ac:dyDescent="0.4">
      <c r="B122" s="605"/>
      <c r="C122" s="610"/>
      <c r="D122" s="611"/>
      <c r="E122" s="612"/>
      <c r="F122" s="94"/>
      <c r="G122" s="512"/>
      <c r="H122" s="517"/>
      <c r="I122" s="515"/>
      <c r="J122" s="515"/>
      <c r="K122" s="516"/>
      <c r="L122" s="521"/>
      <c r="M122" s="522"/>
      <c r="N122" s="522"/>
      <c r="O122" s="523"/>
      <c r="P122" s="565" t="s">
        <v>15</v>
      </c>
      <c r="Q122" s="566"/>
      <c r="R122" s="56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568">
        <f>IF($BB$3="４週",SUM(S122:AT122),IF($BB$3="暦月",SUM(S122:AW122),""))</f>
        <v>0</v>
      </c>
      <c r="AY122" s="569"/>
      <c r="AZ122" s="570">
        <f>IF($BB$3="４週",AX122/4,IF($BB$3="暦月",'通所型サービス（100名）'!AX122/('通所型サービス（100名）'!$BB$8/7),""))</f>
        <v>0</v>
      </c>
      <c r="BA122" s="571"/>
      <c r="BB122" s="561"/>
      <c r="BC122" s="522"/>
      <c r="BD122" s="522"/>
      <c r="BE122" s="522"/>
      <c r="BF122" s="523"/>
    </row>
    <row r="123" spans="2:58" ht="20.25" customHeight="1" x14ac:dyDescent="0.4">
      <c r="B123" s="605"/>
      <c r="C123" s="613"/>
      <c r="D123" s="614"/>
      <c r="E123" s="615"/>
      <c r="F123" s="123">
        <f>C121</f>
        <v>0</v>
      </c>
      <c r="G123" s="513"/>
      <c r="H123" s="517"/>
      <c r="I123" s="515"/>
      <c r="J123" s="515"/>
      <c r="K123" s="516"/>
      <c r="L123" s="524"/>
      <c r="M123" s="525"/>
      <c r="N123" s="525"/>
      <c r="O123" s="526"/>
      <c r="P123" s="602" t="s">
        <v>50</v>
      </c>
      <c r="Q123" s="603"/>
      <c r="R123" s="604"/>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575">
        <f>IF($BB$3="４週",SUM(S123:AT123),IF($BB$3="暦月",SUM(S123:AW123),""))</f>
        <v>0</v>
      </c>
      <c r="AY123" s="576"/>
      <c r="AZ123" s="577">
        <f>IF($BB$3="４週",AX123/4,IF($BB$3="暦月",'通所型サービス（100名）'!AX123/('通所型サービス（100名）'!$BB$8/7),""))</f>
        <v>0</v>
      </c>
      <c r="BA123" s="578"/>
      <c r="BB123" s="621"/>
      <c r="BC123" s="525"/>
      <c r="BD123" s="525"/>
      <c r="BE123" s="525"/>
      <c r="BF123" s="526"/>
    </row>
    <row r="124" spans="2:58" ht="20.25" customHeight="1" x14ac:dyDescent="0.4">
      <c r="B124" s="605">
        <f>B121+1</f>
        <v>35</v>
      </c>
      <c r="C124" s="607"/>
      <c r="D124" s="608"/>
      <c r="E124" s="609"/>
      <c r="F124" s="120"/>
      <c r="G124" s="511"/>
      <c r="H124" s="514"/>
      <c r="I124" s="515"/>
      <c r="J124" s="515"/>
      <c r="K124" s="516"/>
      <c r="L124" s="518"/>
      <c r="M124" s="519"/>
      <c r="N124" s="519"/>
      <c r="O124" s="520"/>
      <c r="P124" s="527" t="s">
        <v>49</v>
      </c>
      <c r="Q124" s="528"/>
      <c r="R124" s="529"/>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724"/>
      <c r="AY124" s="725"/>
      <c r="AZ124" s="726"/>
      <c r="BA124" s="727"/>
      <c r="BB124" s="560"/>
      <c r="BC124" s="519"/>
      <c r="BD124" s="519"/>
      <c r="BE124" s="519"/>
      <c r="BF124" s="520"/>
    </row>
    <row r="125" spans="2:58" ht="20.25" customHeight="1" x14ac:dyDescent="0.4">
      <c r="B125" s="605"/>
      <c r="C125" s="610"/>
      <c r="D125" s="611"/>
      <c r="E125" s="612"/>
      <c r="F125" s="94"/>
      <c r="G125" s="512"/>
      <c r="H125" s="517"/>
      <c r="I125" s="515"/>
      <c r="J125" s="515"/>
      <c r="K125" s="516"/>
      <c r="L125" s="521"/>
      <c r="M125" s="522"/>
      <c r="N125" s="522"/>
      <c r="O125" s="523"/>
      <c r="P125" s="565" t="s">
        <v>15</v>
      </c>
      <c r="Q125" s="566"/>
      <c r="R125" s="56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568">
        <f>IF($BB$3="４週",SUM(S125:AT125),IF($BB$3="暦月",SUM(S125:AW125),""))</f>
        <v>0</v>
      </c>
      <c r="AY125" s="569"/>
      <c r="AZ125" s="570">
        <f>IF($BB$3="４週",AX125/4,IF($BB$3="暦月",'通所型サービス（100名）'!AX125/('通所型サービス（100名）'!$BB$8/7),""))</f>
        <v>0</v>
      </c>
      <c r="BA125" s="571"/>
      <c r="BB125" s="561"/>
      <c r="BC125" s="522"/>
      <c r="BD125" s="522"/>
      <c r="BE125" s="522"/>
      <c r="BF125" s="523"/>
    </row>
    <row r="126" spans="2:58" ht="20.25" customHeight="1" x14ac:dyDescent="0.4">
      <c r="B126" s="605"/>
      <c r="C126" s="613"/>
      <c r="D126" s="614"/>
      <c r="E126" s="615"/>
      <c r="F126" s="123">
        <f>C124</f>
        <v>0</v>
      </c>
      <c r="G126" s="513"/>
      <c r="H126" s="517"/>
      <c r="I126" s="515"/>
      <c r="J126" s="515"/>
      <c r="K126" s="516"/>
      <c r="L126" s="524"/>
      <c r="M126" s="525"/>
      <c r="N126" s="525"/>
      <c r="O126" s="526"/>
      <c r="P126" s="602" t="s">
        <v>50</v>
      </c>
      <c r="Q126" s="603"/>
      <c r="R126" s="604"/>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575">
        <f>IF($BB$3="４週",SUM(S126:AT126),IF($BB$3="暦月",SUM(S126:AW126),""))</f>
        <v>0</v>
      </c>
      <c r="AY126" s="576"/>
      <c r="AZ126" s="577">
        <f>IF($BB$3="４週",AX126/4,IF($BB$3="暦月",'通所型サービス（100名）'!AX126/('通所型サービス（100名）'!$BB$8/7),""))</f>
        <v>0</v>
      </c>
      <c r="BA126" s="578"/>
      <c r="BB126" s="621"/>
      <c r="BC126" s="525"/>
      <c r="BD126" s="525"/>
      <c r="BE126" s="525"/>
      <c r="BF126" s="526"/>
    </row>
    <row r="127" spans="2:58" ht="20.25" customHeight="1" x14ac:dyDescent="0.4">
      <c r="B127" s="605">
        <f>B124+1</f>
        <v>36</v>
      </c>
      <c r="C127" s="607"/>
      <c r="D127" s="608"/>
      <c r="E127" s="609"/>
      <c r="F127" s="120"/>
      <c r="G127" s="511"/>
      <c r="H127" s="514"/>
      <c r="I127" s="515"/>
      <c r="J127" s="515"/>
      <c r="K127" s="516"/>
      <c r="L127" s="518"/>
      <c r="M127" s="519"/>
      <c r="N127" s="519"/>
      <c r="O127" s="520"/>
      <c r="P127" s="527" t="s">
        <v>49</v>
      </c>
      <c r="Q127" s="528"/>
      <c r="R127" s="529"/>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724"/>
      <c r="AY127" s="725"/>
      <c r="AZ127" s="726"/>
      <c r="BA127" s="727"/>
      <c r="BB127" s="560"/>
      <c r="BC127" s="519"/>
      <c r="BD127" s="519"/>
      <c r="BE127" s="519"/>
      <c r="BF127" s="520"/>
    </row>
    <row r="128" spans="2:58" ht="20.25" customHeight="1" x14ac:dyDescent="0.4">
      <c r="B128" s="605"/>
      <c r="C128" s="610"/>
      <c r="D128" s="611"/>
      <c r="E128" s="612"/>
      <c r="F128" s="94"/>
      <c r="G128" s="512"/>
      <c r="H128" s="517"/>
      <c r="I128" s="515"/>
      <c r="J128" s="515"/>
      <c r="K128" s="516"/>
      <c r="L128" s="521"/>
      <c r="M128" s="522"/>
      <c r="N128" s="522"/>
      <c r="O128" s="523"/>
      <c r="P128" s="565" t="s">
        <v>15</v>
      </c>
      <c r="Q128" s="566"/>
      <c r="R128" s="56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568">
        <f>IF($BB$3="４週",SUM(S128:AT128),IF($BB$3="暦月",SUM(S128:AW128),""))</f>
        <v>0</v>
      </c>
      <c r="AY128" s="569"/>
      <c r="AZ128" s="570">
        <f>IF($BB$3="４週",AX128/4,IF($BB$3="暦月",'通所型サービス（100名）'!AX128/('通所型サービス（100名）'!$BB$8/7),""))</f>
        <v>0</v>
      </c>
      <c r="BA128" s="571"/>
      <c r="BB128" s="561"/>
      <c r="BC128" s="522"/>
      <c r="BD128" s="522"/>
      <c r="BE128" s="522"/>
      <c r="BF128" s="523"/>
    </row>
    <row r="129" spans="2:58" ht="20.25" customHeight="1" x14ac:dyDescent="0.4">
      <c r="B129" s="605"/>
      <c r="C129" s="613"/>
      <c r="D129" s="614"/>
      <c r="E129" s="615"/>
      <c r="F129" s="123">
        <f>C127</f>
        <v>0</v>
      </c>
      <c r="G129" s="513"/>
      <c r="H129" s="517"/>
      <c r="I129" s="515"/>
      <c r="J129" s="515"/>
      <c r="K129" s="516"/>
      <c r="L129" s="524"/>
      <c r="M129" s="525"/>
      <c r="N129" s="525"/>
      <c r="O129" s="526"/>
      <c r="P129" s="602" t="s">
        <v>50</v>
      </c>
      <c r="Q129" s="603"/>
      <c r="R129" s="604"/>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575">
        <f>IF($BB$3="４週",SUM(S129:AT129),IF($BB$3="暦月",SUM(S129:AW129),""))</f>
        <v>0</v>
      </c>
      <c r="AY129" s="576"/>
      <c r="AZ129" s="577">
        <f>IF($BB$3="４週",AX129/4,IF($BB$3="暦月",'通所型サービス（100名）'!AX129/('通所型サービス（100名）'!$BB$8/7),""))</f>
        <v>0</v>
      </c>
      <c r="BA129" s="578"/>
      <c r="BB129" s="621"/>
      <c r="BC129" s="525"/>
      <c r="BD129" s="525"/>
      <c r="BE129" s="525"/>
      <c r="BF129" s="526"/>
    </row>
    <row r="130" spans="2:58" ht="20.25" customHeight="1" x14ac:dyDescent="0.4">
      <c r="B130" s="605">
        <f>B127+1</f>
        <v>37</v>
      </c>
      <c r="C130" s="607"/>
      <c r="D130" s="608"/>
      <c r="E130" s="609"/>
      <c r="F130" s="120"/>
      <c r="G130" s="511"/>
      <c r="H130" s="514"/>
      <c r="I130" s="515"/>
      <c r="J130" s="515"/>
      <c r="K130" s="516"/>
      <c r="L130" s="518"/>
      <c r="M130" s="519"/>
      <c r="N130" s="519"/>
      <c r="O130" s="520"/>
      <c r="P130" s="527" t="s">
        <v>49</v>
      </c>
      <c r="Q130" s="528"/>
      <c r="R130" s="529"/>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724"/>
      <c r="AY130" s="725"/>
      <c r="AZ130" s="726"/>
      <c r="BA130" s="727"/>
      <c r="BB130" s="560"/>
      <c r="BC130" s="519"/>
      <c r="BD130" s="519"/>
      <c r="BE130" s="519"/>
      <c r="BF130" s="520"/>
    </row>
    <row r="131" spans="2:58" ht="20.25" customHeight="1" x14ac:dyDescent="0.4">
      <c r="B131" s="605"/>
      <c r="C131" s="610"/>
      <c r="D131" s="611"/>
      <c r="E131" s="612"/>
      <c r="F131" s="94"/>
      <c r="G131" s="512"/>
      <c r="H131" s="517"/>
      <c r="I131" s="515"/>
      <c r="J131" s="515"/>
      <c r="K131" s="516"/>
      <c r="L131" s="521"/>
      <c r="M131" s="522"/>
      <c r="N131" s="522"/>
      <c r="O131" s="523"/>
      <c r="P131" s="565" t="s">
        <v>15</v>
      </c>
      <c r="Q131" s="566"/>
      <c r="R131" s="56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568">
        <f>IF($BB$3="４週",SUM(S131:AT131),IF($BB$3="暦月",SUM(S131:AW131),""))</f>
        <v>0</v>
      </c>
      <c r="AY131" s="569"/>
      <c r="AZ131" s="570">
        <f>IF($BB$3="４週",AX131/4,IF($BB$3="暦月",'通所型サービス（100名）'!AX131/('通所型サービス（100名）'!$BB$8/7),""))</f>
        <v>0</v>
      </c>
      <c r="BA131" s="571"/>
      <c r="BB131" s="561"/>
      <c r="BC131" s="522"/>
      <c r="BD131" s="522"/>
      <c r="BE131" s="522"/>
      <c r="BF131" s="523"/>
    </row>
    <row r="132" spans="2:58" ht="20.25" customHeight="1" x14ac:dyDescent="0.4">
      <c r="B132" s="605"/>
      <c r="C132" s="613"/>
      <c r="D132" s="614"/>
      <c r="E132" s="615"/>
      <c r="F132" s="123">
        <f>C130</f>
        <v>0</v>
      </c>
      <c r="G132" s="513"/>
      <c r="H132" s="517"/>
      <c r="I132" s="515"/>
      <c r="J132" s="515"/>
      <c r="K132" s="516"/>
      <c r="L132" s="524"/>
      <c r="M132" s="525"/>
      <c r="N132" s="525"/>
      <c r="O132" s="526"/>
      <c r="P132" s="602" t="s">
        <v>50</v>
      </c>
      <c r="Q132" s="603"/>
      <c r="R132" s="604"/>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575">
        <f>IF($BB$3="４週",SUM(S132:AT132),IF($BB$3="暦月",SUM(S132:AW132),""))</f>
        <v>0</v>
      </c>
      <c r="AY132" s="576"/>
      <c r="AZ132" s="577">
        <f>IF($BB$3="４週",AX132/4,IF($BB$3="暦月",'通所型サービス（100名）'!AX132/('通所型サービス（100名）'!$BB$8/7),""))</f>
        <v>0</v>
      </c>
      <c r="BA132" s="578"/>
      <c r="BB132" s="621"/>
      <c r="BC132" s="525"/>
      <c r="BD132" s="525"/>
      <c r="BE132" s="525"/>
      <c r="BF132" s="526"/>
    </row>
    <row r="133" spans="2:58" ht="20.25" customHeight="1" x14ac:dyDescent="0.4">
      <c r="B133" s="605">
        <f>B130+1</f>
        <v>38</v>
      </c>
      <c r="C133" s="607"/>
      <c r="D133" s="608"/>
      <c r="E133" s="609"/>
      <c r="F133" s="120"/>
      <c r="G133" s="511"/>
      <c r="H133" s="514"/>
      <c r="I133" s="515"/>
      <c r="J133" s="515"/>
      <c r="K133" s="516"/>
      <c r="L133" s="518"/>
      <c r="M133" s="519"/>
      <c r="N133" s="519"/>
      <c r="O133" s="520"/>
      <c r="P133" s="527" t="s">
        <v>49</v>
      </c>
      <c r="Q133" s="528"/>
      <c r="R133" s="529"/>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724"/>
      <c r="AY133" s="725"/>
      <c r="AZ133" s="726"/>
      <c r="BA133" s="727"/>
      <c r="BB133" s="560"/>
      <c r="BC133" s="519"/>
      <c r="BD133" s="519"/>
      <c r="BE133" s="519"/>
      <c r="BF133" s="520"/>
    </row>
    <row r="134" spans="2:58" ht="20.25" customHeight="1" x14ac:dyDescent="0.4">
      <c r="B134" s="605"/>
      <c r="C134" s="610"/>
      <c r="D134" s="611"/>
      <c r="E134" s="612"/>
      <c r="F134" s="94"/>
      <c r="G134" s="512"/>
      <c r="H134" s="517"/>
      <c r="I134" s="515"/>
      <c r="J134" s="515"/>
      <c r="K134" s="516"/>
      <c r="L134" s="521"/>
      <c r="M134" s="522"/>
      <c r="N134" s="522"/>
      <c r="O134" s="523"/>
      <c r="P134" s="565" t="s">
        <v>15</v>
      </c>
      <c r="Q134" s="566"/>
      <c r="R134" s="56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568">
        <f>IF($BB$3="４週",SUM(S134:AT134),IF($BB$3="暦月",SUM(S134:AW134),""))</f>
        <v>0</v>
      </c>
      <c r="AY134" s="569"/>
      <c r="AZ134" s="570">
        <f>IF($BB$3="４週",AX134/4,IF($BB$3="暦月",'通所型サービス（100名）'!AX134/('通所型サービス（100名）'!$BB$8/7),""))</f>
        <v>0</v>
      </c>
      <c r="BA134" s="571"/>
      <c r="BB134" s="561"/>
      <c r="BC134" s="522"/>
      <c r="BD134" s="522"/>
      <c r="BE134" s="522"/>
      <c r="BF134" s="523"/>
    </row>
    <row r="135" spans="2:58" ht="20.25" customHeight="1" x14ac:dyDescent="0.4">
      <c r="B135" s="605"/>
      <c r="C135" s="613"/>
      <c r="D135" s="614"/>
      <c r="E135" s="615"/>
      <c r="F135" s="123">
        <f>C133</f>
        <v>0</v>
      </c>
      <c r="G135" s="513"/>
      <c r="H135" s="517"/>
      <c r="I135" s="515"/>
      <c r="J135" s="515"/>
      <c r="K135" s="516"/>
      <c r="L135" s="524"/>
      <c r="M135" s="525"/>
      <c r="N135" s="525"/>
      <c r="O135" s="526"/>
      <c r="P135" s="602" t="s">
        <v>50</v>
      </c>
      <c r="Q135" s="603"/>
      <c r="R135" s="604"/>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575">
        <f>IF($BB$3="４週",SUM(S135:AT135),IF($BB$3="暦月",SUM(S135:AW135),""))</f>
        <v>0</v>
      </c>
      <c r="AY135" s="576"/>
      <c r="AZ135" s="577">
        <f>IF($BB$3="４週",AX135/4,IF($BB$3="暦月",'通所型サービス（100名）'!AX135/('通所型サービス（100名）'!$BB$8/7),""))</f>
        <v>0</v>
      </c>
      <c r="BA135" s="578"/>
      <c r="BB135" s="621"/>
      <c r="BC135" s="525"/>
      <c r="BD135" s="525"/>
      <c r="BE135" s="525"/>
      <c r="BF135" s="526"/>
    </row>
    <row r="136" spans="2:58" ht="20.25" customHeight="1" x14ac:dyDescent="0.4">
      <c r="B136" s="605">
        <f>B133+1</f>
        <v>39</v>
      </c>
      <c r="C136" s="607"/>
      <c r="D136" s="608"/>
      <c r="E136" s="609"/>
      <c r="F136" s="120"/>
      <c r="G136" s="511"/>
      <c r="H136" s="514"/>
      <c r="I136" s="515"/>
      <c r="J136" s="515"/>
      <c r="K136" s="516"/>
      <c r="L136" s="518"/>
      <c r="M136" s="519"/>
      <c r="N136" s="519"/>
      <c r="O136" s="520"/>
      <c r="P136" s="527" t="s">
        <v>49</v>
      </c>
      <c r="Q136" s="528"/>
      <c r="R136" s="529"/>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724"/>
      <c r="AY136" s="725"/>
      <c r="AZ136" s="726"/>
      <c r="BA136" s="727"/>
      <c r="BB136" s="560"/>
      <c r="BC136" s="519"/>
      <c r="BD136" s="519"/>
      <c r="BE136" s="519"/>
      <c r="BF136" s="520"/>
    </row>
    <row r="137" spans="2:58" ht="20.25" customHeight="1" x14ac:dyDescent="0.4">
      <c r="B137" s="605"/>
      <c r="C137" s="610"/>
      <c r="D137" s="611"/>
      <c r="E137" s="612"/>
      <c r="F137" s="94"/>
      <c r="G137" s="512"/>
      <c r="H137" s="517"/>
      <c r="I137" s="515"/>
      <c r="J137" s="515"/>
      <c r="K137" s="516"/>
      <c r="L137" s="521"/>
      <c r="M137" s="522"/>
      <c r="N137" s="522"/>
      <c r="O137" s="523"/>
      <c r="P137" s="565" t="s">
        <v>15</v>
      </c>
      <c r="Q137" s="566"/>
      <c r="R137" s="56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568">
        <f>IF($BB$3="４週",SUM(S137:AT137),IF($BB$3="暦月",SUM(S137:AW137),""))</f>
        <v>0</v>
      </c>
      <c r="AY137" s="569"/>
      <c r="AZ137" s="570">
        <f>IF($BB$3="４週",AX137/4,IF($BB$3="暦月",'通所型サービス（100名）'!AX137/('通所型サービス（100名）'!$BB$8/7),""))</f>
        <v>0</v>
      </c>
      <c r="BA137" s="571"/>
      <c r="BB137" s="561"/>
      <c r="BC137" s="522"/>
      <c r="BD137" s="522"/>
      <c r="BE137" s="522"/>
      <c r="BF137" s="523"/>
    </row>
    <row r="138" spans="2:58" ht="20.25" customHeight="1" x14ac:dyDescent="0.4">
      <c r="B138" s="605"/>
      <c r="C138" s="613"/>
      <c r="D138" s="614"/>
      <c r="E138" s="615"/>
      <c r="F138" s="123">
        <f>C136</f>
        <v>0</v>
      </c>
      <c r="G138" s="513"/>
      <c r="H138" s="517"/>
      <c r="I138" s="515"/>
      <c r="J138" s="515"/>
      <c r="K138" s="516"/>
      <c r="L138" s="524"/>
      <c r="M138" s="525"/>
      <c r="N138" s="525"/>
      <c r="O138" s="526"/>
      <c r="P138" s="602" t="s">
        <v>50</v>
      </c>
      <c r="Q138" s="603"/>
      <c r="R138" s="604"/>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575">
        <f>IF($BB$3="４週",SUM(S138:AT138),IF($BB$3="暦月",SUM(S138:AW138),""))</f>
        <v>0</v>
      </c>
      <c r="AY138" s="576"/>
      <c r="AZ138" s="577">
        <f>IF($BB$3="４週",AX138/4,IF($BB$3="暦月",'通所型サービス（100名）'!AX138/('通所型サービス（100名）'!$BB$8/7),""))</f>
        <v>0</v>
      </c>
      <c r="BA138" s="578"/>
      <c r="BB138" s="621"/>
      <c r="BC138" s="525"/>
      <c r="BD138" s="525"/>
      <c r="BE138" s="525"/>
      <c r="BF138" s="526"/>
    </row>
    <row r="139" spans="2:58" ht="20.25" customHeight="1" x14ac:dyDescent="0.4">
      <c r="B139" s="605">
        <f>B136+1</f>
        <v>40</v>
      </c>
      <c r="C139" s="607"/>
      <c r="D139" s="608"/>
      <c r="E139" s="609"/>
      <c r="F139" s="120"/>
      <c r="G139" s="511"/>
      <c r="H139" s="514"/>
      <c r="I139" s="515"/>
      <c r="J139" s="515"/>
      <c r="K139" s="516"/>
      <c r="L139" s="518"/>
      <c r="M139" s="519"/>
      <c r="N139" s="519"/>
      <c r="O139" s="520"/>
      <c r="P139" s="527" t="s">
        <v>49</v>
      </c>
      <c r="Q139" s="528"/>
      <c r="R139" s="529"/>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724"/>
      <c r="AY139" s="725"/>
      <c r="AZ139" s="726"/>
      <c r="BA139" s="727"/>
      <c r="BB139" s="560"/>
      <c r="BC139" s="519"/>
      <c r="BD139" s="519"/>
      <c r="BE139" s="519"/>
      <c r="BF139" s="520"/>
    </row>
    <row r="140" spans="2:58" ht="20.25" customHeight="1" x14ac:dyDescent="0.4">
      <c r="B140" s="605"/>
      <c r="C140" s="610"/>
      <c r="D140" s="611"/>
      <c r="E140" s="612"/>
      <c r="F140" s="94"/>
      <c r="G140" s="512"/>
      <c r="H140" s="517"/>
      <c r="I140" s="515"/>
      <c r="J140" s="515"/>
      <c r="K140" s="516"/>
      <c r="L140" s="521"/>
      <c r="M140" s="522"/>
      <c r="N140" s="522"/>
      <c r="O140" s="523"/>
      <c r="P140" s="565" t="s">
        <v>15</v>
      </c>
      <c r="Q140" s="566"/>
      <c r="R140" s="56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568">
        <f>IF($BB$3="４週",SUM(S140:AT140),IF($BB$3="暦月",SUM(S140:AW140),""))</f>
        <v>0</v>
      </c>
      <c r="AY140" s="569"/>
      <c r="AZ140" s="570">
        <f>IF($BB$3="４週",AX140/4,IF($BB$3="暦月",'通所型サービス（100名）'!AX140/('通所型サービス（100名）'!$BB$8/7),""))</f>
        <v>0</v>
      </c>
      <c r="BA140" s="571"/>
      <c r="BB140" s="561"/>
      <c r="BC140" s="522"/>
      <c r="BD140" s="522"/>
      <c r="BE140" s="522"/>
      <c r="BF140" s="523"/>
    </row>
    <row r="141" spans="2:58" ht="20.25" customHeight="1" x14ac:dyDescent="0.4">
      <c r="B141" s="605"/>
      <c r="C141" s="613"/>
      <c r="D141" s="614"/>
      <c r="E141" s="615"/>
      <c r="F141" s="123">
        <f>C139</f>
        <v>0</v>
      </c>
      <c r="G141" s="513"/>
      <c r="H141" s="517"/>
      <c r="I141" s="515"/>
      <c r="J141" s="515"/>
      <c r="K141" s="516"/>
      <c r="L141" s="524"/>
      <c r="M141" s="525"/>
      <c r="N141" s="525"/>
      <c r="O141" s="526"/>
      <c r="P141" s="602" t="s">
        <v>50</v>
      </c>
      <c r="Q141" s="603"/>
      <c r="R141" s="604"/>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575">
        <f>IF($BB$3="４週",SUM(S141:AT141),IF($BB$3="暦月",SUM(S141:AW141),""))</f>
        <v>0</v>
      </c>
      <c r="AY141" s="576"/>
      <c r="AZ141" s="577">
        <f>IF($BB$3="４週",AX141/4,IF($BB$3="暦月",'通所型サービス（100名）'!AX141/('通所型サービス（100名）'!$BB$8/7),""))</f>
        <v>0</v>
      </c>
      <c r="BA141" s="578"/>
      <c r="BB141" s="621"/>
      <c r="BC141" s="525"/>
      <c r="BD141" s="525"/>
      <c r="BE141" s="525"/>
      <c r="BF141" s="526"/>
    </row>
    <row r="142" spans="2:58" ht="20.25" customHeight="1" x14ac:dyDescent="0.4">
      <c r="B142" s="605">
        <f>B139+1</f>
        <v>41</v>
      </c>
      <c r="C142" s="607"/>
      <c r="D142" s="608"/>
      <c r="E142" s="609"/>
      <c r="F142" s="120"/>
      <c r="G142" s="511"/>
      <c r="H142" s="514"/>
      <c r="I142" s="515"/>
      <c r="J142" s="515"/>
      <c r="K142" s="516"/>
      <c r="L142" s="518"/>
      <c r="M142" s="519"/>
      <c r="N142" s="519"/>
      <c r="O142" s="520"/>
      <c r="P142" s="527" t="s">
        <v>49</v>
      </c>
      <c r="Q142" s="528"/>
      <c r="R142" s="529"/>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724"/>
      <c r="AY142" s="725"/>
      <c r="AZ142" s="726"/>
      <c r="BA142" s="727"/>
      <c r="BB142" s="560"/>
      <c r="BC142" s="519"/>
      <c r="BD142" s="519"/>
      <c r="BE142" s="519"/>
      <c r="BF142" s="520"/>
    </row>
    <row r="143" spans="2:58" ht="20.25" customHeight="1" x14ac:dyDescent="0.4">
      <c r="B143" s="605"/>
      <c r="C143" s="610"/>
      <c r="D143" s="611"/>
      <c r="E143" s="612"/>
      <c r="F143" s="94"/>
      <c r="G143" s="512"/>
      <c r="H143" s="517"/>
      <c r="I143" s="515"/>
      <c r="J143" s="515"/>
      <c r="K143" s="516"/>
      <c r="L143" s="521"/>
      <c r="M143" s="522"/>
      <c r="N143" s="522"/>
      <c r="O143" s="523"/>
      <c r="P143" s="565" t="s">
        <v>15</v>
      </c>
      <c r="Q143" s="566"/>
      <c r="R143" s="56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568">
        <f>IF($BB$3="４週",SUM(S143:AT143),IF($BB$3="暦月",SUM(S143:AW143),""))</f>
        <v>0</v>
      </c>
      <c r="AY143" s="569"/>
      <c r="AZ143" s="570">
        <f>IF($BB$3="４週",AX143/4,IF($BB$3="暦月",'通所型サービス（100名）'!AX143/('通所型サービス（100名）'!$BB$8/7),""))</f>
        <v>0</v>
      </c>
      <c r="BA143" s="571"/>
      <c r="BB143" s="561"/>
      <c r="BC143" s="522"/>
      <c r="BD143" s="522"/>
      <c r="BE143" s="522"/>
      <c r="BF143" s="523"/>
    </row>
    <row r="144" spans="2:58" ht="20.25" customHeight="1" x14ac:dyDescent="0.4">
      <c r="B144" s="605"/>
      <c r="C144" s="613"/>
      <c r="D144" s="614"/>
      <c r="E144" s="615"/>
      <c r="F144" s="123">
        <f>C142</f>
        <v>0</v>
      </c>
      <c r="G144" s="513"/>
      <c r="H144" s="517"/>
      <c r="I144" s="515"/>
      <c r="J144" s="515"/>
      <c r="K144" s="516"/>
      <c r="L144" s="524"/>
      <c r="M144" s="525"/>
      <c r="N144" s="525"/>
      <c r="O144" s="526"/>
      <c r="P144" s="602" t="s">
        <v>50</v>
      </c>
      <c r="Q144" s="603"/>
      <c r="R144" s="604"/>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575">
        <f>IF($BB$3="４週",SUM(S144:AT144),IF($BB$3="暦月",SUM(S144:AW144),""))</f>
        <v>0</v>
      </c>
      <c r="AY144" s="576"/>
      <c r="AZ144" s="577">
        <f>IF($BB$3="４週",AX144/4,IF($BB$3="暦月",'通所型サービス（100名）'!AX144/('通所型サービス（100名）'!$BB$8/7),""))</f>
        <v>0</v>
      </c>
      <c r="BA144" s="578"/>
      <c r="BB144" s="621"/>
      <c r="BC144" s="525"/>
      <c r="BD144" s="525"/>
      <c r="BE144" s="525"/>
      <c r="BF144" s="526"/>
    </row>
    <row r="145" spans="2:58" ht="20.25" customHeight="1" x14ac:dyDescent="0.4">
      <c r="B145" s="605">
        <f>B142+1</f>
        <v>42</v>
      </c>
      <c r="C145" s="607"/>
      <c r="D145" s="608"/>
      <c r="E145" s="609"/>
      <c r="F145" s="120"/>
      <c r="G145" s="511"/>
      <c r="H145" s="514"/>
      <c r="I145" s="515"/>
      <c r="J145" s="515"/>
      <c r="K145" s="516"/>
      <c r="L145" s="518"/>
      <c r="M145" s="519"/>
      <c r="N145" s="519"/>
      <c r="O145" s="520"/>
      <c r="P145" s="527" t="s">
        <v>49</v>
      </c>
      <c r="Q145" s="528"/>
      <c r="R145" s="529"/>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724"/>
      <c r="AY145" s="725"/>
      <c r="AZ145" s="726"/>
      <c r="BA145" s="727"/>
      <c r="BB145" s="560"/>
      <c r="BC145" s="519"/>
      <c r="BD145" s="519"/>
      <c r="BE145" s="519"/>
      <c r="BF145" s="520"/>
    </row>
    <row r="146" spans="2:58" ht="20.25" customHeight="1" x14ac:dyDescent="0.4">
      <c r="B146" s="605"/>
      <c r="C146" s="610"/>
      <c r="D146" s="611"/>
      <c r="E146" s="612"/>
      <c r="F146" s="94"/>
      <c r="G146" s="512"/>
      <c r="H146" s="517"/>
      <c r="I146" s="515"/>
      <c r="J146" s="515"/>
      <c r="K146" s="516"/>
      <c r="L146" s="521"/>
      <c r="M146" s="522"/>
      <c r="N146" s="522"/>
      <c r="O146" s="523"/>
      <c r="P146" s="565" t="s">
        <v>15</v>
      </c>
      <c r="Q146" s="566"/>
      <c r="R146" s="56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568">
        <f>IF($BB$3="４週",SUM(S146:AT146),IF($BB$3="暦月",SUM(S146:AW146),""))</f>
        <v>0</v>
      </c>
      <c r="AY146" s="569"/>
      <c r="AZ146" s="570">
        <f>IF($BB$3="４週",AX146/4,IF($BB$3="暦月",'通所型サービス（100名）'!AX146/('通所型サービス（100名）'!$BB$8/7),""))</f>
        <v>0</v>
      </c>
      <c r="BA146" s="571"/>
      <c r="BB146" s="561"/>
      <c r="BC146" s="522"/>
      <c r="BD146" s="522"/>
      <c r="BE146" s="522"/>
      <c r="BF146" s="523"/>
    </row>
    <row r="147" spans="2:58" ht="20.25" customHeight="1" x14ac:dyDescent="0.4">
      <c r="B147" s="605"/>
      <c r="C147" s="613"/>
      <c r="D147" s="614"/>
      <c r="E147" s="615"/>
      <c r="F147" s="123">
        <f>C145</f>
        <v>0</v>
      </c>
      <c r="G147" s="513"/>
      <c r="H147" s="517"/>
      <c r="I147" s="515"/>
      <c r="J147" s="515"/>
      <c r="K147" s="516"/>
      <c r="L147" s="524"/>
      <c r="M147" s="525"/>
      <c r="N147" s="525"/>
      <c r="O147" s="526"/>
      <c r="P147" s="602" t="s">
        <v>50</v>
      </c>
      <c r="Q147" s="603"/>
      <c r="R147" s="604"/>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575">
        <f>IF($BB$3="４週",SUM(S147:AT147),IF($BB$3="暦月",SUM(S147:AW147),""))</f>
        <v>0</v>
      </c>
      <c r="AY147" s="576"/>
      <c r="AZ147" s="577">
        <f>IF($BB$3="４週",AX147/4,IF($BB$3="暦月",'通所型サービス（100名）'!AX147/('通所型サービス（100名）'!$BB$8/7),""))</f>
        <v>0</v>
      </c>
      <c r="BA147" s="578"/>
      <c r="BB147" s="621"/>
      <c r="BC147" s="525"/>
      <c r="BD147" s="525"/>
      <c r="BE147" s="525"/>
      <c r="BF147" s="526"/>
    </row>
    <row r="148" spans="2:58" ht="20.25" customHeight="1" x14ac:dyDescent="0.4">
      <c r="B148" s="605">
        <f>B145+1</f>
        <v>43</v>
      </c>
      <c r="C148" s="607"/>
      <c r="D148" s="608"/>
      <c r="E148" s="609"/>
      <c r="F148" s="120"/>
      <c r="G148" s="511"/>
      <c r="H148" s="514"/>
      <c r="I148" s="515"/>
      <c r="J148" s="515"/>
      <c r="K148" s="516"/>
      <c r="L148" s="518"/>
      <c r="M148" s="519"/>
      <c r="N148" s="519"/>
      <c r="O148" s="520"/>
      <c r="P148" s="527" t="s">
        <v>49</v>
      </c>
      <c r="Q148" s="528"/>
      <c r="R148" s="529"/>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724"/>
      <c r="AY148" s="725"/>
      <c r="AZ148" s="726"/>
      <c r="BA148" s="727"/>
      <c r="BB148" s="560"/>
      <c r="BC148" s="519"/>
      <c r="BD148" s="519"/>
      <c r="BE148" s="519"/>
      <c r="BF148" s="520"/>
    </row>
    <row r="149" spans="2:58" ht="20.25" customHeight="1" x14ac:dyDescent="0.4">
      <c r="B149" s="605"/>
      <c r="C149" s="610"/>
      <c r="D149" s="611"/>
      <c r="E149" s="612"/>
      <c r="F149" s="94"/>
      <c r="G149" s="512"/>
      <c r="H149" s="517"/>
      <c r="I149" s="515"/>
      <c r="J149" s="515"/>
      <c r="K149" s="516"/>
      <c r="L149" s="521"/>
      <c r="M149" s="522"/>
      <c r="N149" s="522"/>
      <c r="O149" s="523"/>
      <c r="P149" s="565" t="s">
        <v>15</v>
      </c>
      <c r="Q149" s="566"/>
      <c r="R149" s="56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568">
        <f>IF($BB$3="４週",SUM(S149:AT149),IF($BB$3="暦月",SUM(S149:AW149),""))</f>
        <v>0</v>
      </c>
      <c r="AY149" s="569"/>
      <c r="AZ149" s="570">
        <f>IF($BB$3="４週",AX149/4,IF($BB$3="暦月",'通所型サービス（100名）'!AX149/('通所型サービス（100名）'!$BB$8/7),""))</f>
        <v>0</v>
      </c>
      <c r="BA149" s="571"/>
      <c r="BB149" s="561"/>
      <c r="BC149" s="522"/>
      <c r="BD149" s="522"/>
      <c r="BE149" s="522"/>
      <c r="BF149" s="523"/>
    </row>
    <row r="150" spans="2:58" ht="20.25" customHeight="1" x14ac:dyDescent="0.4">
      <c r="B150" s="605"/>
      <c r="C150" s="613"/>
      <c r="D150" s="614"/>
      <c r="E150" s="615"/>
      <c r="F150" s="123">
        <f>C148</f>
        <v>0</v>
      </c>
      <c r="G150" s="513"/>
      <c r="H150" s="517"/>
      <c r="I150" s="515"/>
      <c r="J150" s="515"/>
      <c r="K150" s="516"/>
      <c r="L150" s="524"/>
      <c r="M150" s="525"/>
      <c r="N150" s="525"/>
      <c r="O150" s="526"/>
      <c r="P150" s="602" t="s">
        <v>50</v>
      </c>
      <c r="Q150" s="603"/>
      <c r="R150" s="604"/>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575">
        <f>IF($BB$3="４週",SUM(S150:AT150),IF($BB$3="暦月",SUM(S150:AW150),""))</f>
        <v>0</v>
      </c>
      <c r="AY150" s="576"/>
      <c r="AZ150" s="577">
        <f>IF($BB$3="４週",AX150/4,IF($BB$3="暦月",'通所型サービス（100名）'!AX150/('通所型サービス（100名）'!$BB$8/7),""))</f>
        <v>0</v>
      </c>
      <c r="BA150" s="578"/>
      <c r="BB150" s="621"/>
      <c r="BC150" s="525"/>
      <c r="BD150" s="525"/>
      <c r="BE150" s="525"/>
      <c r="BF150" s="526"/>
    </row>
    <row r="151" spans="2:58" ht="20.25" customHeight="1" x14ac:dyDescent="0.4">
      <c r="B151" s="605">
        <f>B148+1</f>
        <v>44</v>
      </c>
      <c r="C151" s="607"/>
      <c r="D151" s="608"/>
      <c r="E151" s="609"/>
      <c r="F151" s="120"/>
      <c r="G151" s="511"/>
      <c r="H151" s="514"/>
      <c r="I151" s="515"/>
      <c r="J151" s="515"/>
      <c r="K151" s="516"/>
      <c r="L151" s="518"/>
      <c r="M151" s="519"/>
      <c r="N151" s="519"/>
      <c r="O151" s="520"/>
      <c r="P151" s="527" t="s">
        <v>49</v>
      </c>
      <c r="Q151" s="528"/>
      <c r="R151" s="529"/>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724"/>
      <c r="AY151" s="725"/>
      <c r="AZ151" s="726"/>
      <c r="BA151" s="727"/>
      <c r="BB151" s="560"/>
      <c r="BC151" s="519"/>
      <c r="BD151" s="519"/>
      <c r="BE151" s="519"/>
      <c r="BF151" s="520"/>
    </row>
    <row r="152" spans="2:58" ht="20.25" customHeight="1" x14ac:dyDescent="0.4">
      <c r="B152" s="605"/>
      <c r="C152" s="610"/>
      <c r="D152" s="611"/>
      <c r="E152" s="612"/>
      <c r="F152" s="94"/>
      <c r="G152" s="512"/>
      <c r="H152" s="517"/>
      <c r="I152" s="515"/>
      <c r="J152" s="515"/>
      <c r="K152" s="516"/>
      <c r="L152" s="521"/>
      <c r="M152" s="522"/>
      <c r="N152" s="522"/>
      <c r="O152" s="523"/>
      <c r="P152" s="565" t="s">
        <v>15</v>
      </c>
      <c r="Q152" s="566"/>
      <c r="R152" s="56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568">
        <f>IF($BB$3="４週",SUM(S152:AT152),IF($BB$3="暦月",SUM(S152:AW152),""))</f>
        <v>0</v>
      </c>
      <c r="AY152" s="569"/>
      <c r="AZ152" s="570">
        <f>IF($BB$3="４週",AX152/4,IF($BB$3="暦月",'通所型サービス（100名）'!AX152/('通所型サービス（100名）'!$BB$8/7),""))</f>
        <v>0</v>
      </c>
      <c r="BA152" s="571"/>
      <c r="BB152" s="561"/>
      <c r="BC152" s="522"/>
      <c r="BD152" s="522"/>
      <c r="BE152" s="522"/>
      <c r="BF152" s="523"/>
    </row>
    <row r="153" spans="2:58" ht="20.25" customHeight="1" x14ac:dyDescent="0.4">
      <c r="B153" s="605"/>
      <c r="C153" s="613"/>
      <c r="D153" s="614"/>
      <c r="E153" s="615"/>
      <c r="F153" s="123">
        <f>C151</f>
        <v>0</v>
      </c>
      <c r="G153" s="513"/>
      <c r="H153" s="517"/>
      <c r="I153" s="515"/>
      <c r="J153" s="515"/>
      <c r="K153" s="516"/>
      <c r="L153" s="524"/>
      <c r="M153" s="525"/>
      <c r="N153" s="525"/>
      <c r="O153" s="526"/>
      <c r="P153" s="602" t="s">
        <v>50</v>
      </c>
      <c r="Q153" s="603"/>
      <c r="R153" s="604"/>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575">
        <f>IF($BB$3="４週",SUM(S153:AT153),IF($BB$3="暦月",SUM(S153:AW153),""))</f>
        <v>0</v>
      </c>
      <c r="AY153" s="576"/>
      <c r="AZ153" s="577">
        <f>IF($BB$3="４週",AX153/4,IF($BB$3="暦月",'通所型サービス（100名）'!AX153/('通所型サービス（100名）'!$BB$8/7),""))</f>
        <v>0</v>
      </c>
      <c r="BA153" s="578"/>
      <c r="BB153" s="621"/>
      <c r="BC153" s="525"/>
      <c r="BD153" s="525"/>
      <c r="BE153" s="525"/>
      <c r="BF153" s="526"/>
    </row>
    <row r="154" spans="2:58" ht="20.25" customHeight="1" x14ac:dyDescent="0.4">
      <c r="B154" s="605">
        <f>B151+1</f>
        <v>45</v>
      </c>
      <c r="C154" s="607"/>
      <c r="D154" s="608"/>
      <c r="E154" s="609"/>
      <c r="F154" s="120"/>
      <c r="G154" s="511"/>
      <c r="H154" s="514"/>
      <c r="I154" s="515"/>
      <c r="J154" s="515"/>
      <c r="K154" s="516"/>
      <c r="L154" s="518"/>
      <c r="M154" s="519"/>
      <c r="N154" s="519"/>
      <c r="O154" s="520"/>
      <c r="P154" s="527" t="s">
        <v>49</v>
      </c>
      <c r="Q154" s="528"/>
      <c r="R154" s="529"/>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724"/>
      <c r="AY154" s="725"/>
      <c r="AZ154" s="726"/>
      <c r="BA154" s="727"/>
      <c r="BB154" s="560"/>
      <c r="BC154" s="519"/>
      <c r="BD154" s="519"/>
      <c r="BE154" s="519"/>
      <c r="BF154" s="520"/>
    </row>
    <row r="155" spans="2:58" ht="20.25" customHeight="1" x14ac:dyDescent="0.4">
      <c r="B155" s="605"/>
      <c r="C155" s="610"/>
      <c r="D155" s="611"/>
      <c r="E155" s="612"/>
      <c r="F155" s="94"/>
      <c r="G155" s="512"/>
      <c r="H155" s="517"/>
      <c r="I155" s="515"/>
      <c r="J155" s="515"/>
      <c r="K155" s="516"/>
      <c r="L155" s="521"/>
      <c r="M155" s="522"/>
      <c r="N155" s="522"/>
      <c r="O155" s="523"/>
      <c r="P155" s="565" t="s">
        <v>15</v>
      </c>
      <c r="Q155" s="566"/>
      <c r="R155" s="56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568">
        <f>IF($BB$3="４週",SUM(S155:AT155),IF($BB$3="暦月",SUM(S155:AW155),""))</f>
        <v>0</v>
      </c>
      <c r="AY155" s="569"/>
      <c r="AZ155" s="570">
        <f>IF($BB$3="４週",AX155/4,IF($BB$3="暦月",'通所型サービス（100名）'!AX155/('通所型サービス（100名）'!$BB$8/7),""))</f>
        <v>0</v>
      </c>
      <c r="BA155" s="571"/>
      <c r="BB155" s="561"/>
      <c r="BC155" s="522"/>
      <c r="BD155" s="522"/>
      <c r="BE155" s="522"/>
      <c r="BF155" s="523"/>
    </row>
    <row r="156" spans="2:58" ht="20.25" customHeight="1" x14ac:dyDescent="0.4">
      <c r="B156" s="605"/>
      <c r="C156" s="613"/>
      <c r="D156" s="614"/>
      <c r="E156" s="615"/>
      <c r="F156" s="123">
        <f>C154</f>
        <v>0</v>
      </c>
      <c r="G156" s="513"/>
      <c r="H156" s="517"/>
      <c r="I156" s="515"/>
      <c r="J156" s="515"/>
      <c r="K156" s="516"/>
      <c r="L156" s="524"/>
      <c r="M156" s="525"/>
      <c r="N156" s="525"/>
      <c r="O156" s="526"/>
      <c r="P156" s="602" t="s">
        <v>50</v>
      </c>
      <c r="Q156" s="603"/>
      <c r="R156" s="604"/>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575">
        <f>IF($BB$3="４週",SUM(S156:AT156),IF($BB$3="暦月",SUM(S156:AW156),""))</f>
        <v>0</v>
      </c>
      <c r="AY156" s="576"/>
      <c r="AZ156" s="577">
        <f>IF($BB$3="４週",AX156/4,IF($BB$3="暦月",'通所型サービス（100名）'!AX156/('通所型サービス（100名）'!$BB$8/7),""))</f>
        <v>0</v>
      </c>
      <c r="BA156" s="578"/>
      <c r="BB156" s="621"/>
      <c r="BC156" s="525"/>
      <c r="BD156" s="525"/>
      <c r="BE156" s="525"/>
      <c r="BF156" s="526"/>
    </row>
    <row r="157" spans="2:58" ht="20.25" customHeight="1" x14ac:dyDescent="0.4">
      <c r="B157" s="605">
        <f>B154+1</f>
        <v>46</v>
      </c>
      <c r="C157" s="607"/>
      <c r="D157" s="608"/>
      <c r="E157" s="609"/>
      <c r="F157" s="120"/>
      <c r="G157" s="511"/>
      <c r="H157" s="514"/>
      <c r="I157" s="515"/>
      <c r="J157" s="515"/>
      <c r="K157" s="516"/>
      <c r="L157" s="518"/>
      <c r="M157" s="519"/>
      <c r="N157" s="519"/>
      <c r="O157" s="520"/>
      <c r="P157" s="527" t="s">
        <v>49</v>
      </c>
      <c r="Q157" s="528"/>
      <c r="R157" s="529"/>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724"/>
      <c r="AY157" s="725"/>
      <c r="AZ157" s="726"/>
      <c r="BA157" s="727"/>
      <c r="BB157" s="560"/>
      <c r="BC157" s="519"/>
      <c r="BD157" s="519"/>
      <c r="BE157" s="519"/>
      <c r="BF157" s="520"/>
    </row>
    <row r="158" spans="2:58" ht="20.25" customHeight="1" x14ac:dyDescent="0.4">
      <c r="B158" s="605"/>
      <c r="C158" s="610"/>
      <c r="D158" s="611"/>
      <c r="E158" s="612"/>
      <c r="F158" s="94"/>
      <c r="G158" s="512"/>
      <c r="H158" s="517"/>
      <c r="I158" s="515"/>
      <c r="J158" s="515"/>
      <c r="K158" s="516"/>
      <c r="L158" s="521"/>
      <c r="M158" s="522"/>
      <c r="N158" s="522"/>
      <c r="O158" s="523"/>
      <c r="P158" s="565" t="s">
        <v>15</v>
      </c>
      <c r="Q158" s="566"/>
      <c r="R158" s="56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568">
        <f>IF($BB$3="４週",SUM(S158:AT158),IF($BB$3="暦月",SUM(S158:AW158),""))</f>
        <v>0</v>
      </c>
      <c r="AY158" s="569"/>
      <c r="AZ158" s="570">
        <f>IF($BB$3="４週",AX158/4,IF($BB$3="暦月",'通所型サービス（100名）'!AX158/('通所型サービス（100名）'!$BB$8/7),""))</f>
        <v>0</v>
      </c>
      <c r="BA158" s="571"/>
      <c r="BB158" s="561"/>
      <c r="BC158" s="522"/>
      <c r="BD158" s="522"/>
      <c r="BE158" s="522"/>
      <c r="BF158" s="523"/>
    </row>
    <row r="159" spans="2:58" ht="20.25" customHeight="1" x14ac:dyDescent="0.4">
      <c r="B159" s="605"/>
      <c r="C159" s="613"/>
      <c r="D159" s="614"/>
      <c r="E159" s="615"/>
      <c r="F159" s="123">
        <f>C157</f>
        <v>0</v>
      </c>
      <c r="G159" s="513"/>
      <c r="H159" s="517"/>
      <c r="I159" s="515"/>
      <c r="J159" s="515"/>
      <c r="K159" s="516"/>
      <c r="L159" s="524"/>
      <c r="M159" s="525"/>
      <c r="N159" s="525"/>
      <c r="O159" s="526"/>
      <c r="P159" s="602" t="s">
        <v>50</v>
      </c>
      <c r="Q159" s="603"/>
      <c r="R159" s="604"/>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575">
        <f>IF($BB$3="４週",SUM(S159:AT159),IF($BB$3="暦月",SUM(S159:AW159),""))</f>
        <v>0</v>
      </c>
      <c r="AY159" s="576"/>
      <c r="AZ159" s="577">
        <f>IF($BB$3="４週",AX159/4,IF($BB$3="暦月",'通所型サービス（100名）'!AX159/('通所型サービス（100名）'!$BB$8/7),""))</f>
        <v>0</v>
      </c>
      <c r="BA159" s="578"/>
      <c r="BB159" s="621"/>
      <c r="BC159" s="525"/>
      <c r="BD159" s="525"/>
      <c r="BE159" s="525"/>
      <c r="BF159" s="526"/>
    </row>
    <row r="160" spans="2:58" ht="20.25" customHeight="1" x14ac:dyDescent="0.4">
      <c r="B160" s="605">
        <f>B157+1</f>
        <v>47</v>
      </c>
      <c r="C160" s="607"/>
      <c r="D160" s="608"/>
      <c r="E160" s="609"/>
      <c r="F160" s="120"/>
      <c r="G160" s="511"/>
      <c r="H160" s="514"/>
      <c r="I160" s="515"/>
      <c r="J160" s="515"/>
      <c r="K160" s="516"/>
      <c r="L160" s="518"/>
      <c r="M160" s="519"/>
      <c r="N160" s="519"/>
      <c r="O160" s="520"/>
      <c r="P160" s="527" t="s">
        <v>49</v>
      </c>
      <c r="Q160" s="528"/>
      <c r="R160" s="529"/>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724"/>
      <c r="AY160" s="725"/>
      <c r="AZ160" s="726"/>
      <c r="BA160" s="727"/>
      <c r="BB160" s="560"/>
      <c r="BC160" s="519"/>
      <c r="BD160" s="519"/>
      <c r="BE160" s="519"/>
      <c r="BF160" s="520"/>
    </row>
    <row r="161" spans="2:58" ht="20.25" customHeight="1" x14ac:dyDescent="0.4">
      <c r="B161" s="605"/>
      <c r="C161" s="610"/>
      <c r="D161" s="611"/>
      <c r="E161" s="612"/>
      <c r="F161" s="94"/>
      <c r="G161" s="512"/>
      <c r="H161" s="517"/>
      <c r="I161" s="515"/>
      <c r="J161" s="515"/>
      <c r="K161" s="516"/>
      <c r="L161" s="521"/>
      <c r="M161" s="522"/>
      <c r="N161" s="522"/>
      <c r="O161" s="523"/>
      <c r="P161" s="565" t="s">
        <v>15</v>
      </c>
      <c r="Q161" s="566"/>
      <c r="R161" s="56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568">
        <f>IF($BB$3="４週",SUM(S161:AT161),IF($BB$3="暦月",SUM(S161:AW161),""))</f>
        <v>0</v>
      </c>
      <c r="AY161" s="569"/>
      <c r="AZ161" s="570">
        <f>IF($BB$3="４週",AX161/4,IF($BB$3="暦月",'通所型サービス（100名）'!AX161/('通所型サービス（100名）'!$BB$8/7),""))</f>
        <v>0</v>
      </c>
      <c r="BA161" s="571"/>
      <c r="BB161" s="561"/>
      <c r="BC161" s="522"/>
      <c r="BD161" s="522"/>
      <c r="BE161" s="522"/>
      <c r="BF161" s="523"/>
    </row>
    <row r="162" spans="2:58" ht="20.25" customHeight="1" x14ac:dyDescent="0.4">
      <c r="B162" s="605"/>
      <c r="C162" s="613"/>
      <c r="D162" s="614"/>
      <c r="E162" s="615"/>
      <c r="F162" s="123">
        <f>C160</f>
        <v>0</v>
      </c>
      <c r="G162" s="513"/>
      <c r="H162" s="517"/>
      <c r="I162" s="515"/>
      <c r="J162" s="515"/>
      <c r="K162" s="516"/>
      <c r="L162" s="524"/>
      <c r="M162" s="525"/>
      <c r="N162" s="525"/>
      <c r="O162" s="526"/>
      <c r="P162" s="602" t="s">
        <v>50</v>
      </c>
      <c r="Q162" s="603"/>
      <c r="R162" s="604"/>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575">
        <f>IF($BB$3="４週",SUM(S162:AT162),IF($BB$3="暦月",SUM(S162:AW162),""))</f>
        <v>0</v>
      </c>
      <c r="AY162" s="576"/>
      <c r="AZ162" s="577">
        <f>IF($BB$3="４週",AX162/4,IF($BB$3="暦月",'通所型サービス（100名）'!AX162/('通所型サービス（100名）'!$BB$8/7),""))</f>
        <v>0</v>
      </c>
      <c r="BA162" s="578"/>
      <c r="BB162" s="621"/>
      <c r="BC162" s="525"/>
      <c r="BD162" s="525"/>
      <c r="BE162" s="525"/>
      <c r="BF162" s="526"/>
    </row>
    <row r="163" spans="2:58" ht="20.25" customHeight="1" x14ac:dyDescent="0.4">
      <c r="B163" s="605">
        <f>B160+1</f>
        <v>48</v>
      </c>
      <c r="C163" s="607"/>
      <c r="D163" s="608"/>
      <c r="E163" s="609"/>
      <c r="F163" s="120"/>
      <c r="G163" s="511"/>
      <c r="H163" s="514"/>
      <c r="I163" s="515"/>
      <c r="J163" s="515"/>
      <c r="K163" s="516"/>
      <c r="L163" s="518"/>
      <c r="M163" s="519"/>
      <c r="N163" s="519"/>
      <c r="O163" s="520"/>
      <c r="P163" s="527" t="s">
        <v>49</v>
      </c>
      <c r="Q163" s="528"/>
      <c r="R163" s="529"/>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724"/>
      <c r="AY163" s="725"/>
      <c r="AZ163" s="726"/>
      <c r="BA163" s="727"/>
      <c r="BB163" s="560"/>
      <c r="BC163" s="519"/>
      <c r="BD163" s="519"/>
      <c r="BE163" s="519"/>
      <c r="BF163" s="520"/>
    </row>
    <row r="164" spans="2:58" ht="20.25" customHeight="1" x14ac:dyDescent="0.4">
      <c r="B164" s="605"/>
      <c r="C164" s="610"/>
      <c r="D164" s="611"/>
      <c r="E164" s="612"/>
      <c r="F164" s="94"/>
      <c r="G164" s="512"/>
      <c r="H164" s="517"/>
      <c r="I164" s="515"/>
      <c r="J164" s="515"/>
      <c r="K164" s="516"/>
      <c r="L164" s="521"/>
      <c r="M164" s="522"/>
      <c r="N164" s="522"/>
      <c r="O164" s="523"/>
      <c r="P164" s="565" t="s">
        <v>15</v>
      </c>
      <c r="Q164" s="566"/>
      <c r="R164" s="56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568">
        <f>IF($BB$3="４週",SUM(S164:AT164),IF($BB$3="暦月",SUM(S164:AW164),""))</f>
        <v>0</v>
      </c>
      <c r="AY164" s="569"/>
      <c r="AZ164" s="570">
        <f>IF($BB$3="４週",AX164/4,IF($BB$3="暦月",'通所型サービス（100名）'!AX164/('通所型サービス（100名）'!$BB$8/7),""))</f>
        <v>0</v>
      </c>
      <c r="BA164" s="571"/>
      <c r="BB164" s="561"/>
      <c r="BC164" s="522"/>
      <c r="BD164" s="522"/>
      <c r="BE164" s="522"/>
      <c r="BF164" s="523"/>
    </row>
    <row r="165" spans="2:58" ht="20.25" customHeight="1" x14ac:dyDescent="0.4">
      <c r="B165" s="605"/>
      <c r="C165" s="613"/>
      <c r="D165" s="614"/>
      <c r="E165" s="615"/>
      <c r="F165" s="123">
        <f>C163</f>
        <v>0</v>
      </c>
      <c r="G165" s="513"/>
      <c r="H165" s="517"/>
      <c r="I165" s="515"/>
      <c r="J165" s="515"/>
      <c r="K165" s="516"/>
      <c r="L165" s="524"/>
      <c r="M165" s="525"/>
      <c r="N165" s="525"/>
      <c r="O165" s="526"/>
      <c r="P165" s="602" t="s">
        <v>50</v>
      </c>
      <c r="Q165" s="603"/>
      <c r="R165" s="604"/>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575">
        <f>IF($BB$3="４週",SUM(S165:AT165),IF($BB$3="暦月",SUM(S165:AW165),""))</f>
        <v>0</v>
      </c>
      <c r="AY165" s="576"/>
      <c r="AZ165" s="577">
        <f>IF($BB$3="４週",AX165/4,IF($BB$3="暦月",'通所型サービス（100名）'!AX165/('通所型サービス（100名）'!$BB$8/7),""))</f>
        <v>0</v>
      </c>
      <c r="BA165" s="578"/>
      <c r="BB165" s="621"/>
      <c r="BC165" s="525"/>
      <c r="BD165" s="525"/>
      <c r="BE165" s="525"/>
      <c r="BF165" s="526"/>
    </row>
    <row r="166" spans="2:58" ht="20.25" customHeight="1" x14ac:dyDescent="0.4">
      <c r="B166" s="605">
        <f>B163+1</f>
        <v>49</v>
      </c>
      <c r="C166" s="607"/>
      <c r="D166" s="608"/>
      <c r="E166" s="609"/>
      <c r="F166" s="120"/>
      <c r="G166" s="511"/>
      <c r="H166" s="514"/>
      <c r="I166" s="515"/>
      <c r="J166" s="515"/>
      <c r="K166" s="516"/>
      <c r="L166" s="518"/>
      <c r="M166" s="519"/>
      <c r="N166" s="519"/>
      <c r="O166" s="520"/>
      <c r="P166" s="527" t="s">
        <v>49</v>
      </c>
      <c r="Q166" s="528"/>
      <c r="R166" s="529"/>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724"/>
      <c r="AY166" s="725"/>
      <c r="AZ166" s="726"/>
      <c r="BA166" s="727"/>
      <c r="BB166" s="560"/>
      <c r="BC166" s="519"/>
      <c r="BD166" s="519"/>
      <c r="BE166" s="519"/>
      <c r="BF166" s="520"/>
    </row>
    <row r="167" spans="2:58" ht="20.25" customHeight="1" x14ac:dyDescent="0.4">
      <c r="B167" s="605"/>
      <c r="C167" s="610"/>
      <c r="D167" s="611"/>
      <c r="E167" s="612"/>
      <c r="F167" s="94"/>
      <c r="G167" s="512"/>
      <c r="H167" s="517"/>
      <c r="I167" s="515"/>
      <c r="J167" s="515"/>
      <c r="K167" s="516"/>
      <c r="L167" s="521"/>
      <c r="M167" s="522"/>
      <c r="N167" s="522"/>
      <c r="O167" s="523"/>
      <c r="P167" s="565" t="s">
        <v>15</v>
      </c>
      <c r="Q167" s="566"/>
      <c r="R167" s="56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568">
        <f>IF($BB$3="４週",SUM(S167:AT167),IF($BB$3="暦月",SUM(S167:AW167),""))</f>
        <v>0</v>
      </c>
      <c r="AY167" s="569"/>
      <c r="AZ167" s="570">
        <f>IF($BB$3="４週",AX167/4,IF($BB$3="暦月",'通所型サービス（100名）'!AX167/('通所型サービス（100名）'!$BB$8/7),""))</f>
        <v>0</v>
      </c>
      <c r="BA167" s="571"/>
      <c r="BB167" s="561"/>
      <c r="BC167" s="522"/>
      <c r="BD167" s="522"/>
      <c r="BE167" s="522"/>
      <c r="BF167" s="523"/>
    </row>
    <row r="168" spans="2:58" ht="20.25" customHeight="1" x14ac:dyDescent="0.4">
      <c r="B168" s="605"/>
      <c r="C168" s="613"/>
      <c r="D168" s="614"/>
      <c r="E168" s="615"/>
      <c r="F168" s="123">
        <f>C166</f>
        <v>0</v>
      </c>
      <c r="G168" s="513"/>
      <c r="H168" s="517"/>
      <c r="I168" s="515"/>
      <c r="J168" s="515"/>
      <c r="K168" s="516"/>
      <c r="L168" s="524"/>
      <c r="M168" s="525"/>
      <c r="N168" s="525"/>
      <c r="O168" s="526"/>
      <c r="P168" s="602" t="s">
        <v>50</v>
      </c>
      <c r="Q168" s="603"/>
      <c r="R168" s="604"/>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575">
        <f>IF($BB$3="４週",SUM(S168:AT168),IF($BB$3="暦月",SUM(S168:AW168),""))</f>
        <v>0</v>
      </c>
      <c r="AY168" s="576"/>
      <c r="AZ168" s="577">
        <f>IF($BB$3="４週",AX168/4,IF($BB$3="暦月",'通所型サービス（100名）'!AX168/('通所型サービス（100名）'!$BB$8/7),""))</f>
        <v>0</v>
      </c>
      <c r="BA168" s="578"/>
      <c r="BB168" s="621"/>
      <c r="BC168" s="525"/>
      <c r="BD168" s="525"/>
      <c r="BE168" s="525"/>
      <c r="BF168" s="526"/>
    </row>
    <row r="169" spans="2:58" ht="20.25" customHeight="1" x14ac:dyDescent="0.4">
      <c r="B169" s="605">
        <f>B166+1</f>
        <v>50</v>
      </c>
      <c r="C169" s="607"/>
      <c r="D169" s="608"/>
      <c r="E169" s="609"/>
      <c r="F169" s="120"/>
      <c r="G169" s="511"/>
      <c r="H169" s="514"/>
      <c r="I169" s="515"/>
      <c r="J169" s="515"/>
      <c r="K169" s="516"/>
      <c r="L169" s="518"/>
      <c r="M169" s="519"/>
      <c r="N169" s="519"/>
      <c r="O169" s="520"/>
      <c r="P169" s="527" t="s">
        <v>49</v>
      </c>
      <c r="Q169" s="528"/>
      <c r="R169" s="529"/>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724"/>
      <c r="AY169" s="725"/>
      <c r="AZ169" s="726"/>
      <c r="BA169" s="727"/>
      <c r="BB169" s="560"/>
      <c r="BC169" s="519"/>
      <c r="BD169" s="519"/>
      <c r="BE169" s="519"/>
      <c r="BF169" s="520"/>
    </row>
    <row r="170" spans="2:58" ht="20.25" customHeight="1" x14ac:dyDescent="0.4">
      <c r="B170" s="605"/>
      <c r="C170" s="610"/>
      <c r="D170" s="611"/>
      <c r="E170" s="612"/>
      <c r="F170" s="94"/>
      <c r="G170" s="512"/>
      <c r="H170" s="517"/>
      <c r="I170" s="515"/>
      <c r="J170" s="515"/>
      <c r="K170" s="516"/>
      <c r="L170" s="521"/>
      <c r="M170" s="522"/>
      <c r="N170" s="522"/>
      <c r="O170" s="523"/>
      <c r="P170" s="565" t="s">
        <v>15</v>
      </c>
      <c r="Q170" s="566"/>
      <c r="R170" s="56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568">
        <f>IF($BB$3="４週",SUM(S170:AT170),IF($BB$3="暦月",SUM(S170:AW170),""))</f>
        <v>0</v>
      </c>
      <c r="AY170" s="569"/>
      <c r="AZ170" s="570">
        <f>IF($BB$3="４週",AX170/4,IF($BB$3="暦月",'通所型サービス（100名）'!AX170/('通所型サービス（100名）'!$BB$8/7),""))</f>
        <v>0</v>
      </c>
      <c r="BA170" s="571"/>
      <c r="BB170" s="561"/>
      <c r="BC170" s="522"/>
      <c r="BD170" s="522"/>
      <c r="BE170" s="522"/>
      <c r="BF170" s="523"/>
    </row>
    <row r="171" spans="2:58" ht="20.25" customHeight="1" x14ac:dyDescent="0.4">
      <c r="B171" s="605"/>
      <c r="C171" s="613"/>
      <c r="D171" s="614"/>
      <c r="E171" s="615"/>
      <c r="F171" s="123">
        <f>C169</f>
        <v>0</v>
      </c>
      <c r="G171" s="513"/>
      <c r="H171" s="517"/>
      <c r="I171" s="515"/>
      <c r="J171" s="515"/>
      <c r="K171" s="516"/>
      <c r="L171" s="524"/>
      <c r="M171" s="525"/>
      <c r="N171" s="525"/>
      <c r="O171" s="526"/>
      <c r="P171" s="602" t="s">
        <v>50</v>
      </c>
      <c r="Q171" s="603"/>
      <c r="R171" s="604"/>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575">
        <f>IF($BB$3="４週",SUM(S171:AT171),IF($BB$3="暦月",SUM(S171:AW171),""))</f>
        <v>0</v>
      </c>
      <c r="AY171" s="576"/>
      <c r="AZ171" s="577">
        <f>IF($BB$3="４週",AX171/4,IF($BB$3="暦月",'通所型サービス（100名）'!AX171/('通所型サービス（100名）'!$BB$8/7),""))</f>
        <v>0</v>
      </c>
      <c r="BA171" s="578"/>
      <c r="BB171" s="621"/>
      <c r="BC171" s="525"/>
      <c r="BD171" s="525"/>
      <c r="BE171" s="525"/>
      <c r="BF171" s="526"/>
    </row>
    <row r="172" spans="2:58" ht="20.25" customHeight="1" x14ac:dyDescent="0.4">
      <c r="B172" s="605">
        <f>B169+1</f>
        <v>51</v>
      </c>
      <c r="C172" s="607"/>
      <c r="D172" s="608"/>
      <c r="E172" s="609"/>
      <c r="F172" s="120"/>
      <c r="G172" s="511"/>
      <c r="H172" s="514"/>
      <c r="I172" s="515"/>
      <c r="J172" s="515"/>
      <c r="K172" s="516"/>
      <c r="L172" s="518"/>
      <c r="M172" s="519"/>
      <c r="N172" s="519"/>
      <c r="O172" s="520"/>
      <c r="P172" s="527" t="s">
        <v>49</v>
      </c>
      <c r="Q172" s="528"/>
      <c r="R172" s="529"/>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724"/>
      <c r="AY172" s="725"/>
      <c r="AZ172" s="726"/>
      <c r="BA172" s="727"/>
      <c r="BB172" s="560"/>
      <c r="BC172" s="519"/>
      <c r="BD172" s="519"/>
      <c r="BE172" s="519"/>
      <c r="BF172" s="520"/>
    </row>
    <row r="173" spans="2:58" ht="20.25" customHeight="1" x14ac:dyDescent="0.4">
      <c r="B173" s="605"/>
      <c r="C173" s="610"/>
      <c r="D173" s="611"/>
      <c r="E173" s="612"/>
      <c r="F173" s="94"/>
      <c r="G173" s="512"/>
      <c r="H173" s="517"/>
      <c r="I173" s="515"/>
      <c r="J173" s="515"/>
      <c r="K173" s="516"/>
      <c r="L173" s="521"/>
      <c r="M173" s="522"/>
      <c r="N173" s="522"/>
      <c r="O173" s="523"/>
      <c r="P173" s="565" t="s">
        <v>15</v>
      </c>
      <c r="Q173" s="566"/>
      <c r="R173" s="56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568">
        <f>IF($BB$3="４週",SUM(S173:AT173),IF($BB$3="暦月",SUM(S173:AW173),""))</f>
        <v>0</v>
      </c>
      <c r="AY173" s="569"/>
      <c r="AZ173" s="570">
        <f>IF($BB$3="４週",AX173/4,IF($BB$3="暦月",'通所型サービス（100名）'!AX173/('通所型サービス（100名）'!$BB$8/7),""))</f>
        <v>0</v>
      </c>
      <c r="BA173" s="571"/>
      <c r="BB173" s="561"/>
      <c r="BC173" s="522"/>
      <c r="BD173" s="522"/>
      <c r="BE173" s="522"/>
      <c r="BF173" s="523"/>
    </row>
    <row r="174" spans="2:58" ht="20.25" customHeight="1" x14ac:dyDescent="0.4">
      <c r="B174" s="605"/>
      <c r="C174" s="613"/>
      <c r="D174" s="614"/>
      <c r="E174" s="615"/>
      <c r="F174" s="123">
        <f>C172</f>
        <v>0</v>
      </c>
      <c r="G174" s="513"/>
      <c r="H174" s="517"/>
      <c r="I174" s="515"/>
      <c r="J174" s="515"/>
      <c r="K174" s="516"/>
      <c r="L174" s="524"/>
      <c r="M174" s="525"/>
      <c r="N174" s="525"/>
      <c r="O174" s="526"/>
      <c r="P174" s="602" t="s">
        <v>50</v>
      </c>
      <c r="Q174" s="603"/>
      <c r="R174" s="604"/>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575">
        <f>IF($BB$3="４週",SUM(S174:AT174),IF($BB$3="暦月",SUM(S174:AW174),""))</f>
        <v>0</v>
      </c>
      <c r="AY174" s="576"/>
      <c r="AZ174" s="577">
        <f>IF($BB$3="４週",AX174/4,IF($BB$3="暦月",'通所型サービス（100名）'!AX174/('通所型サービス（100名）'!$BB$8/7),""))</f>
        <v>0</v>
      </c>
      <c r="BA174" s="578"/>
      <c r="BB174" s="621"/>
      <c r="BC174" s="525"/>
      <c r="BD174" s="525"/>
      <c r="BE174" s="525"/>
      <c r="BF174" s="526"/>
    </row>
    <row r="175" spans="2:58" ht="20.25" customHeight="1" x14ac:dyDescent="0.4">
      <c r="B175" s="605">
        <f>B172+1</f>
        <v>52</v>
      </c>
      <c r="C175" s="607"/>
      <c r="D175" s="608"/>
      <c r="E175" s="609"/>
      <c r="F175" s="120"/>
      <c r="G175" s="511"/>
      <c r="H175" s="514"/>
      <c r="I175" s="515"/>
      <c r="J175" s="515"/>
      <c r="K175" s="516"/>
      <c r="L175" s="518"/>
      <c r="M175" s="519"/>
      <c r="N175" s="519"/>
      <c r="O175" s="520"/>
      <c r="P175" s="527" t="s">
        <v>49</v>
      </c>
      <c r="Q175" s="528"/>
      <c r="R175" s="529"/>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724"/>
      <c r="AY175" s="725"/>
      <c r="AZ175" s="726"/>
      <c r="BA175" s="727"/>
      <c r="BB175" s="560"/>
      <c r="BC175" s="519"/>
      <c r="BD175" s="519"/>
      <c r="BE175" s="519"/>
      <c r="BF175" s="520"/>
    </row>
    <row r="176" spans="2:58" ht="20.25" customHeight="1" x14ac:dyDescent="0.4">
      <c r="B176" s="605"/>
      <c r="C176" s="610"/>
      <c r="D176" s="611"/>
      <c r="E176" s="612"/>
      <c r="F176" s="94"/>
      <c r="G176" s="512"/>
      <c r="H176" s="517"/>
      <c r="I176" s="515"/>
      <c r="J176" s="515"/>
      <c r="K176" s="516"/>
      <c r="L176" s="521"/>
      <c r="M176" s="522"/>
      <c r="N176" s="522"/>
      <c r="O176" s="523"/>
      <c r="P176" s="565" t="s">
        <v>15</v>
      </c>
      <c r="Q176" s="566"/>
      <c r="R176" s="56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568">
        <f>IF($BB$3="４週",SUM(S176:AT176),IF($BB$3="暦月",SUM(S176:AW176),""))</f>
        <v>0</v>
      </c>
      <c r="AY176" s="569"/>
      <c r="AZ176" s="570">
        <f>IF($BB$3="４週",AX176/4,IF($BB$3="暦月",'通所型サービス（100名）'!AX176/('通所型サービス（100名）'!$BB$8/7),""))</f>
        <v>0</v>
      </c>
      <c r="BA176" s="571"/>
      <c r="BB176" s="561"/>
      <c r="BC176" s="522"/>
      <c r="BD176" s="522"/>
      <c r="BE176" s="522"/>
      <c r="BF176" s="523"/>
    </row>
    <row r="177" spans="2:58" ht="20.25" customHeight="1" x14ac:dyDescent="0.4">
      <c r="B177" s="605"/>
      <c r="C177" s="613"/>
      <c r="D177" s="614"/>
      <c r="E177" s="615"/>
      <c r="F177" s="123">
        <f>C175</f>
        <v>0</v>
      </c>
      <c r="G177" s="513"/>
      <c r="H177" s="517"/>
      <c r="I177" s="515"/>
      <c r="J177" s="515"/>
      <c r="K177" s="516"/>
      <c r="L177" s="524"/>
      <c r="M177" s="525"/>
      <c r="N177" s="525"/>
      <c r="O177" s="526"/>
      <c r="P177" s="602" t="s">
        <v>50</v>
      </c>
      <c r="Q177" s="603"/>
      <c r="R177" s="604"/>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575">
        <f>IF($BB$3="４週",SUM(S177:AT177),IF($BB$3="暦月",SUM(S177:AW177),""))</f>
        <v>0</v>
      </c>
      <c r="AY177" s="576"/>
      <c r="AZ177" s="577">
        <f>IF($BB$3="４週",AX177/4,IF($BB$3="暦月",'通所型サービス（100名）'!AX177/('通所型サービス（100名）'!$BB$8/7),""))</f>
        <v>0</v>
      </c>
      <c r="BA177" s="578"/>
      <c r="BB177" s="621"/>
      <c r="BC177" s="525"/>
      <c r="BD177" s="525"/>
      <c r="BE177" s="525"/>
      <c r="BF177" s="526"/>
    </row>
    <row r="178" spans="2:58" ht="20.25" customHeight="1" x14ac:dyDescent="0.4">
      <c r="B178" s="605">
        <f>B175+1</f>
        <v>53</v>
      </c>
      <c r="C178" s="607"/>
      <c r="D178" s="608"/>
      <c r="E178" s="609"/>
      <c r="F178" s="120"/>
      <c r="G178" s="511"/>
      <c r="H178" s="514"/>
      <c r="I178" s="515"/>
      <c r="J178" s="515"/>
      <c r="K178" s="516"/>
      <c r="L178" s="518"/>
      <c r="M178" s="519"/>
      <c r="N178" s="519"/>
      <c r="O178" s="520"/>
      <c r="P178" s="527" t="s">
        <v>49</v>
      </c>
      <c r="Q178" s="528"/>
      <c r="R178" s="529"/>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724"/>
      <c r="AY178" s="725"/>
      <c r="AZ178" s="726"/>
      <c r="BA178" s="727"/>
      <c r="BB178" s="560"/>
      <c r="BC178" s="519"/>
      <c r="BD178" s="519"/>
      <c r="BE178" s="519"/>
      <c r="BF178" s="520"/>
    </row>
    <row r="179" spans="2:58" ht="20.25" customHeight="1" x14ac:dyDescent="0.4">
      <c r="B179" s="605"/>
      <c r="C179" s="610"/>
      <c r="D179" s="611"/>
      <c r="E179" s="612"/>
      <c r="F179" s="94"/>
      <c r="G179" s="512"/>
      <c r="H179" s="517"/>
      <c r="I179" s="515"/>
      <c r="J179" s="515"/>
      <c r="K179" s="516"/>
      <c r="L179" s="521"/>
      <c r="M179" s="522"/>
      <c r="N179" s="522"/>
      <c r="O179" s="523"/>
      <c r="P179" s="565" t="s">
        <v>15</v>
      </c>
      <c r="Q179" s="566"/>
      <c r="R179" s="56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568">
        <f>IF($BB$3="４週",SUM(S179:AT179),IF($BB$3="暦月",SUM(S179:AW179),""))</f>
        <v>0</v>
      </c>
      <c r="AY179" s="569"/>
      <c r="AZ179" s="570">
        <f>IF($BB$3="４週",AX179/4,IF($BB$3="暦月",'通所型サービス（100名）'!AX179/('通所型サービス（100名）'!$BB$8/7),""))</f>
        <v>0</v>
      </c>
      <c r="BA179" s="571"/>
      <c r="BB179" s="561"/>
      <c r="BC179" s="522"/>
      <c r="BD179" s="522"/>
      <c r="BE179" s="522"/>
      <c r="BF179" s="523"/>
    </row>
    <row r="180" spans="2:58" ht="20.25" customHeight="1" x14ac:dyDescent="0.4">
      <c r="B180" s="605"/>
      <c r="C180" s="613"/>
      <c r="D180" s="614"/>
      <c r="E180" s="615"/>
      <c r="F180" s="123">
        <f>C178</f>
        <v>0</v>
      </c>
      <c r="G180" s="513"/>
      <c r="H180" s="517"/>
      <c r="I180" s="515"/>
      <c r="J180" s="515"/>
      <c r="K180" s="516"/>
      <c r="L180" s="524"/>
      <c r="M180" s="525"/>
      <c r="N180" s="525"/>
      <c r="O180" s="526"/>
      <c r="P180" s="602" t="s">
        <v>50</v>
      </c>
      <c r="Q180" s="603"/>
      <c r="R180" s="604"/>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575">
        <f>IF($BB$3="４週",SUM(S180:AT180),IF($BB$3="暦月",SUM(S180:AW180),""))</f>
        <v>0</v>
      </c>
      <c r="AY180" s="576"/>
      <c r="AZ180" s="577">
        <f>IF($BB$3="４週",AX180/4,IF($BB$3="暦月",'通所型サービス（100名）'!AX180/('通所型サービス（100名）'!$BB$8/7),""))</f>
        <v>0</v>
      </c>
      <c r="BA180" s="578"/>
      <c r="BB180" s="621"/>
      <c r="BC180" s="525"/>
      <c r="BD180" s="525"/>
      <c r="BE180" s="525"/>
      <c r="BF180" s="526"/>
    </row>
    <row r="181" spans="2:58" ht="20.25" customHeight="1" x14ac:dyDescent="0.4">
      <c r="B181" s="605">
        <f>B178+1</f>
        <v>54</v>
      </c>
      <c r="C181" s="607"/>
      <c r="D181" s="608"/>
      <c r="E181" s="609"/>
      <c r="F181" s="120"/>
      <c r="G181" s="511"/>
      <c r="H181" s="514"/>
      <c r="I181" s="515"/>
      <c r="J181" s="515"/>
      <c r="K181" s="516"/>
      <c r="L181" s="518"/>
      <c r="M181" s="519"/>
      <c r="N181" s="519"/>
      <c r="O181" s="520"/>
      <c r="P181" s="527" t="s">
        <v>49</v>
      </c>
      <c r="Q181" s="528"/>
      <c r="R181" s="529"/>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724"/>
      <c r="AY181" s="725"/>
      <c r="AZ181" s="726"/>
      <c r="BA181" s="727"/>
      <c r="BB181" s="560"/>
      <c r="BC181" s="519"/>
      <c r="BD181" s="519"/>
      <c r="BE181" s="519"/>
      <c r="BF181" s="520"/>
    </row>
    <row r="182" spans="2:58" ht="20.25" customHeight="1" x14ac:dyDescent="0.4">
      <c r="B182" s="605"/>
      <c r="C182" s="610"/>
      <c r="D182" s="611"/>
      <c r="E182" s="612"/>
      <c r="F182" s="94"/>
      <c r="G182" s="512"/>
      <c r="H182" s="517"/>
      <c r="I182" s="515"/>
      <c r="J182" s="515"/>
      <c r="K182" s="516"/>
      <c r="L182" s="521"/>
      <c r="M182" s="522"/>
      <c r="N182" s="522"/>
      <c r="O182" s="523"/>
      <c r="P182" s="565" t="s">
        <v>15</v>
      </c>
      <c r="Q182" s="566"/>
      <c r="R182" s="56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568">
        <f>IF($BB$3="４週",SUM(S182:AT182),IF($BB$3="暦月",SUM(S182:AW182),""))</f>
        <v>0</v>
      </c>
      <c r="AY182" s="569"/>
      <c r="AZ182" s="570">
        <f>IF($BB$3="４週",AX182/4,IF($BB$3="暦月",'通所型サービス（100名）'!AX182/('通所型サービス（100名）'!$BB$8/7),""))</f>
        <v>0</v>
      </c>
      <c r="BA182" s="571"/>
      <c r="BB182" s="561"/>
      <c r="BC182" s="522"/>
      <c r="BD182" s="522"/>
      <c r="BE182" s="522"/>
      <c r="BF182" s="523"/>
    </row>
    <row r="183" spans="2:58" ht="20.25" customHeight="1" x14ac:dyDescent="0.4">
      <c r="B183" s="605"/>
      <c r="C183" s="613"/>
      <c r="D183" s="614"/>
      <c r="E183" s="615"/>
      <c r="F183" s="123">
        <f>C181</f>
        <v>0</v>
      </c>
      <c r="G183" s="513"/>
      <c r="H183" s="517"/>
      <c r="I183" s="515"/>
      <c r="J183" s="515"/>
      <c r="K183" s="516"/>
      <c r="L183" s="524"/>
      <c r="M183" s="525"/>
      <c r="N183" s="525"/>
      <c r="O183" s="526"/>
      <c r="P183" s="602" t="s">
        <v>50</v>
      </c>
      <c r="Q183" s="603"/>
      <c r="R183" s="604"/>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575">
        <f>IF($BB$3="４週",SUM(S183:AT183),IF($BB$3="暦月",SUM(S183:AW183),""))</f>
        <v>0</v>
      </c>
      <c r="AY183" s="576"/>
      <c r="AZ183" s="577">
        <f>IF($BB$3="４週",AX183/4,IF($BB$3="暦月",'通所型サービス（100名）'!AX183/('通所型サービス（100名）'!$BB$8/7),""))</f>
        <v>0</v>
      </c>
      <c r="BA183" s="578"/>
      <c r="BB183" s="621"/>
      <c r="BC183" s="525"/>
      <c r="BD183" s="525"/>
      <c r="BE183" s="525"/>
      <c r="BF183" s="526"/>
    </row>
    <row r="184" spans="2:58" ht="20.25" customHeight="1" x14ac:dyDescent="0.4">
      <c r="B184" s="605">
        <f>B181+1</f>
        <v>55</v>
      </c>
      <c r="C184" s="607"/>
      <c r="D184" s="608"/>
      <c r="E184" s="609"/>
      <c r="F184" s="120"/>
      <c r="G184" s="511"/>
      <c r="H184" s="514"/>
      <c r="I184" s="515"/>
      <c r="J184" s="515"/>
      <c r="K184" s="516"/>
      <c r="L184" s="518"/>
      <c r="M184" s="519"/>
      <c r="N184" s="519"/>
      <c r="O184" s="520"/>
      <c r="P184" s="527" t="s">
        <v>49</v>
      </c>
      <c r="Q184" s="528"/>
      <c r="R184" s="529"/>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724"/>
      <c r="AY184" s="725"/>
      <c r="AZ184" s="726"/>
      <c r="BA184" s="727"/>
      <c r="BB184" s="560"/>
      <c r="BC184" s="519"/>
      <c r="BD184" s="519"/>
      <c r="BE184" s="519"/>
      <c r="BF184" s="520"/>
    </row>
    <row r="185" spans="2:58" ht="20.25" customHeight="1" x14ac:dyDescent="0.4">
      <c r="B185" s="605"/>
      <c r="C185" s="610"/>
      <c r="D185" s="611"/>
      <c r="E185" s="612"/>
      <c r="F185" s="94"/>
      <c r="G185" s="512"/>
      <c r="H185" s="517"/>
      <c r="I185" s="515"/>
      <c r="J185" s="515"/>
      <c r="K185" s="516"/>
      <c r="L185" s="521"/>
      <c r="M185" s="522"/>
      <c r="N185" s="522"/>
      <c r="O185" s="523"/>
      <c r="P185" s="565" t="s">
        <v>15</v>
      </c>
      <c r="Q185" s="566"/>
      <c r="R185" s="56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568">
        <f>IF($BB$3="４週",SUM(S185:AT185),IF($BB$3="暦月",SUM(S185:AW185),""))</f>
        <v>0</v>
      </c>
      <c r="AY185" s="569"/>
      <c r="AZ185" s="570">
        <f>IF($BB$3="４週",AX185/4,IF($BB$3="暦月",'通所型サービス（100名）'!AX185/('通所型サービス（100名）'!$BB$8/7),""))</f>
        <v>0</v>
      </c>
      <c r="BA185" s="571"/>
      <c r="BB185" s="561"/>
      <c r="BC185" s="522"/>
      <c r="BD185" s="522"/>
      <c r="BE185" s="522"/>
      <c r="BF185" s="523"/>
    </row>
    <row r="186" spans="2:58" ht="20.25" customHeight="1" x14ac:dyDescent="0.4">
      <c r="B186" s="605"/>
      <c r="C186" s="613"/>
      <c r="D186" s="614"/>
      <c r="E186" s="615"/>
      <c r="F186" s="123">
        <f>C184</f>
        <v>0</v>
      </c>
      <c r="G186" s="513"/>
      <c r="H186" s="517"/>
      <c r="I186" s="515"/>
      <c r="J186" s="515"/>
      <c r="K186" s="516"/>
      <c r="L186" s="524"/>
      <c r="M186" s="525"/>
      <c r="N186" s="525"/>
      <c r="O186" s="526"/>
      <c r="P186" s="602" t="s">
        <v>50</v>
      </c>
      <c r="Q186" s="603"/>
      <c r="R186" s="604"/>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575">
        <f>IF($BB$3="４週",SUM(S186:AT186),IF($BB$3="暦月",SUM(S186:AW186),""))</f>
        <v>0</v>
      </c>
      <c r="AY186" s="576"/>
      <c r="AZ186" s="577">
        <f>IF($BB$3="４週",AX186/4,IF($BB$3="暦月",'通所型サービス（100名）'!AX186/('通所型サービス（100名）'!$BB$8/7),""))</f>
        <v>0</v>
      </c>
      <c r="BA186" s="578"/>
      <c r="BB186" s="621"/>
      <c r="BC186" s="525"/>
      <c r="BD186" s="525"/>
      <c r="BE186" s="525"/>
      <c r="BF186" s="526"/>
    </row>
    <row r="187" spans="2:58" ht="20.25" customHeight="1" x14ac:dyDescent="0.4">
      <c r="B187" s="605">
        <f>B184+1</f>
        <v>56</v>
      </c>
      <c r="C187" s="607"/>
      <c r="D187" s="608"/>
      <c r="E187" s="609"/>
      <c r="F187" s="120"/>
      <c r="G187" s="511"/>
      <c r="H187" s="514"/>
      <c r="I187" s="515"/>
      <c r="J187" s="515"/>
      <c r="K187" s="516"/>
      <c r="L187" s="518"/>
      <c r="M187" s="519"/>
      <c r="N187" s="519"/>
      <c r="O187" s="520"/>
      <c r="P187" s="527" t="s">
        <v>49</v>
      </c>
      <c r="Q187" s="528"/>
      <c r="R187" s="529"/>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724"/>
      <c r="AY187" s="725"/>
      <c r="AZ187" s="726"/>
      <c r="BA187" s="727"/>
      <c r="BB187" s="560"/>
      <c r="BC187" s="519"/>
      <c r="BD187" s="519"/>
      <c r="BE187" s="519"/>
      <c r="BF187" s="520"/>
    </row>
    <row r="188" spans="2:58" ht="20.25" customHeight="1" x14ac:dyDescent="0.4">
      <c r="B188" s="605"/>
      <c r="C188" s="610"/>
      <c r="D188" s="611"/>
      <c r="E188" s="612"/>
      <c r="F188" s="94"/>
      <c r="G188" s="512"/>
      <c r="H188" s="517"/>
      <c r="I188" s="515"/>
      <c r="J188" s="515"/>
      <c r="K188" s="516"/>
      <c r="L188" s="521"/>
      <c r="M188" s="522"/>
      <c r="N188" s="522"/>
      <c r="O188" s="523"/>
      <c r="P188" s="565" t="s">
        <v>15</v>
      </c>
      <c r="Q188" s="566"/>
      <c r="R188" s="56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568">
        <f>IF($BB$3="４週",SUM(S188:AT188),IF($BB$3="暦月",SUM(S188:AW188),""))</f>
        <v>0</v>
      </c>
      <c r="AY188" s="569"/>
      <c r="AZ188" s="570">
        <f>IF($BB$3="４週",AX188/4,IF($BB$3="暦月",'通所型サービス（100名）'!AX188/('通所型サービス（100名）'!$BB$8/7),""))</f>
        <v>0</v>
      </c>
      <c r="BA188" s="571"/>
      <c r="BB188" s="561"/>
      <c r="BC188" s="522"/>
      <c r="BD188" s="522"/>
      <c r="BE188" s="522"/>
      <c r="BF188" s="523"/>
    </row>
    <row r="189" spans="2:58" ht="20.25" customHeight="1" x14ac:dyDescent="0.4">
      <c r="B189" s="605"/>
      <c r="C189" s="613"/>
      <c r="D189" s="614"/>
      <c r="E189" s="615"/>
      <c r="F189" s="123">
        <f>C187</f>
        <v>0</v>
      </c>
      <c r="G189" s="513"/>
      <c r="H189" s="517"/>
      <c r="I189" s="515"/>
      <c r="J189" s="515"/>
      <c r="K189" s="516"/>
      <c r="L189" s="524"/>
      <c r="M189" s="525"/>
      <c r="N189" s="525"/>
      <c r="O189" s="526"/>
      <c r="P189" s="602" t="s">
        <v>50</v>
      </c>
      <c r="Q189" s="603"/>
      <c r="R189" s="604"/>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575">
        <f>IF($BB$3="４週",SUM(S189:AT189),IF($BB$3="暦月",SUM(S189:AW189),""))</f>
        <v>0</v>
      </c>
      <c r="AY189" s="576"/>
      <c r="AZ189" s="577">
        <f>IF($BB$3="４週",AX189/4,IF($BB$3="暦月",'通所型サービス（100名）'!AX189/('通所型サービス（100名）'!$BB$8/7),""))</f>
        <v>0</v>
      </c>
      <c r="BA189" s="578"/>
      <c r="BB189" s="621"/>
      <c r="BC189" s="525"/>
      <c r="BD189" s="525"/>
      <c r="BE189" s="525"/>
      <c r="BF189" s="526"/>
    </row>
    <row r="190" spans="2:58" ht="20.25" customHeight="1" x14ac:dyDescent="0.4">
      <c r="B190" s="605">
        <f>B187+1</f>
        <v>57</v>
      </c>
      <c r="C190" s="607"/>
      <c r="D190" s="608"/>
      <c r="E190" s="609"/>
      <c r="F190" s="120"/>
      <c r="G190" s="511"/>
      <c r="H190" s="514"/>
      <c r="I190" s="515"/>
      <c r="J190" s="515"/>
      <c r="K190" s="516"/>
      <c r="L190" s="518"/>
      <c r="M190" s="519"/>
      <c r="N190" s="519"/>
      <c r="O190" s="520"/>
      <c r="P190" s="527" t="s">
        <v>49</v>
      </c>
      <c r="Q190" s="528"/>
      <c r="R190" s="529"/>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724"/>
      <c r="AY190" s="725"/>
      <c r="AZ190" s="726"/>
      <c r="BA190" s="727"/>
      <c r="BB190" s="560"/>
      <c r="BC190" s="519"/>
      <c r="BD190" s="519"/>
      <c r="BE190" s="519"/>
      <c r="BF190" s="520"/>
    </row>
    <row r="191" spans="2:58" ht="20.25" customHeight="1" x14ac:dyDescent="0.4">
      <c r="B191" s="605"/>
      <c r="C191" s="610"/>
      <c r="D191" s="611"/>
      <c r="E191" s="612"/>
      <c r="F191" s="94"/>
      <c r="G191" s="512"/>
      <c r="H191" s="517"/>
      <c r="I191" s="515"/>
      <c r="J191" s="515"/>
      <c r="K191" s="516"/>
      <c r="L191" s="521"/>
      <c r="M191" s="522"/>
      <c r="N191" s="522"/>
      <c r="O191" s="523"/>
      <c r="P191" s="565" t="s">
        <v>15</v>
      </c>
      <c r="Q191" s="566"/>
      <c r="R191" s="56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568">
        <f>IF($BB$3="４週",SUM(S191:AT191),IF($BB$3="暦月",SUM(S191:AW191),""))</f>
        <v>0</v>
      </c>
      <c r="AY191" s="569"/>
      <c r="AZ191" s="570">
        <f>IF($BB$3="４週",AX191/4,IF($BB$3="暦月",'通所型サービス（100名）'!AX191/('通所型サービス（100名）'!$BB$8/7),""))</f>
        <v>0</v>
      </c>
      <c r="BA191" s="571"/>
      <c r="BB191" s="561"/>
      <c r="BC191" s="522"/>
      <c r="BD191" s="522"/>
      <c r="BE191" s="522"/>
      <c r="BF191" s="523"/>
    </row>
    <row r="192" spans="2:58" ht="20.25" customHeight="1" x14ac:dyDescent="0.4">
      <c r="B192" s="605"/>
      <c r="C192" s="613"/>
      <c r="D192" s="614"/>
      <c r="E192" s="615"/>
      <c r="F192" s="123">
        <f>C190</f>
        <v>0</v>
      </c>
      <c r="G192" s="513"/>
      <c r="H192" s="517"/>
      <c r="I192" s="515"/>
      <c r="J192" s="515"/>
      <c r="K192" s="516"/>
      <c r="L192" s="524"/>
      <c r="M192" s="525"/>
      <c r="N192" s="525"/>
      <c r="O192" s="526"/>
      <c r="P192" s="602" t="s">
        <v>50</v>
      </c>
      <c r="Q192" s="603"/>
      <c r="R192" s="604"/>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575">
        <f>IF($BB$3="４週",SUM(S192:AT192),IF($BB$3="暦月",SUM(S192:AW192),""))</f>
        <v>0</v>
      </c>
      <c r="AY192" s="576"/>
      <c r="AZ192" s="577">
        <f>IF($BB$3="４週",AX192/4,IF($BB$3="暦月",'通所型サービス（100名）'!AX192/('通所型サービス（100名）'!$BB$8/7),""))</f>
        <v>0</v>
      </c>
      <c r="BA192" s="578"/>
      <c r="BB192" s="621"/>
      <c r="BC192" s="525"/>
      <c r="BD192" s="525"/>
      <c r="BE192" s="525"/>
      <c r="BF192" s="526"/>
    </row>
    <row r="193" spans="2:58" ht="20.25" customHeight="1" x14ac:dyDescent="0.4">
      <c r="B193" s="605">
        <f>B190+1</f>
        <v>58</v>
      </c>
      <c r="C193" s="607"/>
      <c r="D193" s="608"/>
      <c r="E193" s="609"/>
      <c r="F193" s="120"/>
      <c r="G193" s="511"/>
      <c r="H193" s="514"/>
      <c r="I193" s="515"/>
      <c r="J193" s="515"/>
      <c r="K193" s="516"/>
      <c r="L193" s="518"/>
      <c r="M193" s="519"/>
      <c r="N193" s="519"/>
      <c r="O193" s="520"/>
      <c r="P193" s="527" t="s">
        <v>49</v>
      </c>
      <c r="Q193" s="528"/>
      <c r="R193" s="529"/>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724"/>
      <c r="AY193" s="725"/>
      <c r="AZ193" s="726"/>
      <c r="BA193" s="727"/>
      <c r="BB193" s="560"/>
      <c r="BC193" s="519"/>
      <c r="BD193" s="519"/>
      <c r="BE193" s="519"/>
      <c r="BF193" s="520"/>
    </row>
    <row r="194" spans="2:58" ht="20.25" customHeight="1" x14ac:dyDescent="0.4">
      <c r="B194" s="605"/>
      <c r="C194" s="610"/>
      <c r="D194" s="611"/>
      <c r="E194" s="612"/>
      <c r="F194" s="94"/>
      <c r="G194" s="512"/>
      <c r="H194" s="517"/>
      <c r="I194" s="515"/>
      <c r="J194" s="515"/>
      <c r="K194" s="516"/>
      <c r="L194" s="521"/>
      <c r="M194" s="522"/>
      <c r="N194" s="522"/>
      <c r="O194" s="523"/>
      <c r="P194" s="565" t="s">
        <v>15</v>
      </c>
      <c r="Q194" s="566"/>
      <c r="R194" s="56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568">
        <f>IF($BB$3="４週",SUM(S194:AT194),IF($BB$3="暦月",SUM(S194:AW194),""))</f>
        <v>0</v>
      </c>
      <c r="AY194" s="569"/>
      <c r="AZ194" s="570">
        <f>IF($BB$3="４週",AX194/4,IF($BB$3="暦月",'通所型サービス（100名）'!AX194/('通所型サービス（100名）'!$BB$8/7),""))</f>
        <v>0</v>
      </c>
      <c r="BA194" s="571"/>
      <c r="BB194" s="561"/>
      <c r="BC194" s="522"/>
      <c r="BD194" s="522"/>
      <c r="BE194" s="522"/>
      <c r="BF194" s="523"/>
    </row>
    <row r="195" spans="2:58" ht="20.25" customHeight="1" x14ac:dyDescent="0.4">
      <c r="B195" s="605"/>
      <c r="C195" s="613"/>
      <c r="D195" s="614"/>
      <c r="E195" s="615"/>
      <c r="F195" s="123">
        <f>C193</f>
        <v>0</v>
      </c>
      <c r="G195" s="513"/>
      <c r="H195" s="517"/>
      <c r="I195" s="515"/>
      <c r="J195" s="515"/>
      <c r="K195" s="516"/>
      <c r="L195" s="524"/>
      <c r="M195" s="525"/>
      <c r="N195" s="525"/>
      <c r="O195" s="526"/>
      <c r="P195" s="602" t="s">
        <v>50</v>
      </c>
      <c r="Q195" s="603"/>
      <c r="R195" s="604"/>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575">
        <f>IF($BB$3="４週",SUM(S195:AT195),IF($BB$3="暦月",SUM(S195:AW195),""))</f>
        <v>0</v>
      </c>
      <c r="AY195" s="576"/>
      <c r="AZ195" s="577">
        <f>IF($BB$3="４週",AX195/4,IF($BB$3="暦月",'通所型サービス（100名）'!AX195/('通所型サービス（100名）'!$BB$8/7),""))</f>
        <v>0</v>
      </c>
      <c r="BA195" s="578"/>
      <c r="BB195" s="621"/>
      <c r="BC195" s="525"/>
      <c r="BD195" s="525"/>
      <c r="BE195" s="525"/>
      <c r="BF195" s="526"/>
    </row>
    <row r="196" spans="2:58" ht="20.25" customHeight="1" x14ac:dyDescent="0.4">
      <c r="B196" s="605">
        <f>B193+1</f>
        <v>59</v>
      </c>
      <c r="C196" s="607"/>
      <c r="D196" s="608"/>
      <c r="E196" s="609"/>
      <c r="F196" s="120"/>
      <c r="G196" s="511"/>
      <c r="H196" s="514"/>
      <c r="I196" s="515"/>
      <c r="J196" s="515"/>
      <c r="K196" s="516"/>
      <c r="L196" s="518"/>
      <c r="M196" s="519"/>
      <c r="N196" s="519"/>
      <c r="O196" s="520"/>
      <c r="P196" s="527" t="s">
        <v>49</v>
      </c>
      <c r="Q196" s="528"/>
      <c r="R196" s="529"/>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724"/>
      <c r="AY196" s="725"/>
      <c r="AZ196" s="726"/>
      <c r="BA196" s="727"/>
      <c r="BB196" s="560"/>
      <c r="BC196" s="519"/>
      <c r="BD196" s="519"/>
      <c r="BE196" s="519"/>
      <c r="BF196" s="520"/>
    </row>
    <row r="197" spans="2:58" ht="20.25" customHeight="1" x14ac:dyDescent="0.4">
      <c r="B197" s="605"/>
      <c r="C197" s="610"/>
      <c r="D197" s="611"/>
      <c r="E197" s="612"/>
      <c r="F197" s="94"/>
      <c r="G197" s="512"/>
      <c r="H197" s="517"/>
      <c r="I197" s="515"/>
      <c r="J197" s="515"/>
      <c r="K197" s="516"/>
      <c r="L197" s="521"/>
      <c r="M197" s="522"/>
      <c r="N197" s="522"/>
      <c r="O197" s="523"/>
      <c r="P197" s="565" t="s">
        <v>15</v>
      </c>
      <c r="Q197" s="566"/>
      <c r="R197" s="56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568">
        <f>IF($BB$3="４週",SUM(S197:AT197),IF($BB$3="暦月",SUM(S197:AW197),""))</f>
        <v>0</v>
      </c>
      <c r="AY197" s="569"/>
      <c r="AZ197" s="570">
        <f>IF($BB$3="４週",AX197/4,IF($BB$3="暦月",'通所型サービス（100名）'!AX197/('通所型サービス（100名）'!$BB$8/7),""))</f>
        <v>0</v>
      </c>
      <c r="BA197" s="571"/>
      <c r="BB197" s="561"/>
      <c r="BC197" s="522"/>
      <c r="BD197" s="522"/>
      <c r="BE197" s="522"/>
      <c r="BF197" s="523"/>
    </row>
    <row r="198" spans="2:58" ht="20.25" customHeight="1" x14ac:dyDescent="0.4">
      <c r="B198" s="605"/>
      <c r="C198" s="613"/>
      <c r="D198" s="614"/>
      <c r="E198" s="615"/>
      <c r="F198" s="123">
        <f>C196</f>
        <v>0</v>
      </c>
      <c r="G198" s="513"/>
      <c r="H198" s="517"/>
      <c r="I198" s="515"/>
      <c r="J198" s="515"/>
      <c r="K198" s="516"/>
      <c r="L198" s="524"/>
      <c r="M198" s="525"/>
      <c r="N198" s="525"/>
      <c r="O198" s="526"/>
      <c r="P198" s="602" t="s">
        <v>50</v>
      </c>
      <c r="Q198" s="603"/>
      <c r="R198" s="604"/>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575">
        <f>IF($BB$3="４週",SUM(S198:AT198),IF($BB$3="暦月",SUM(S198:AW198),""))</f>
        <v>0</v>
      </c>
      <c r="AY198" s="576"/>
      <c r="AZ198" s="577">
        <f>IF($BB$3="４週",AX198/4,IF($BB$3="暦月",'通所型サービス（100名）'!AX198/('通所型サービス（100名）'!$BB$8/7),""))</f>
        <v>0</v>
      </c>
      <c r="BA198" s="578"/>
      <c r="BB198" s="621"/>
      <c r="BC198" s="525"/>
      <c r="BD198" s="525"/>
      <c r="BE198" s="525"/>
      <c r="BF198" s="526"/>
    </row>
    <row r="199" spans="2:58" ht="20.25" customHeight="1" x14ac:dyDescent="0.4">
      <c r="B199" s="605">
        <f>B196+1</f>
        <v>60</v>
      </c>
      <c r="C199" s="607"/>
      <c r="D199" s="608"/>
      <c r="E199" s="609"/>
      <c r="F199" s="120"/>
      <c r="G199" s="511"/>
      <c r="H199" s="514"/>
      <c r="I199" s="515"/>
      <c r="J199" s="515"/>
      <c r="K199" s="516"/>
      <c r="L199" s="518"/>
      <c r="M199" s="519"/>
      <c r="N199" s="519"/>
      <c r="O199" s="520"/>
      <c r="P199" s="527" t="s">
        <v>49</v>
      </c>
      <c r="Q199" s="528"/>
      <c r="R199" s="529"/>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724"/>
      <c r="AY199" s="725"/>
      <c r="AZ199" s="726"/>
      <c r="BA199" s="727"/>
      <c r="BB199" s="560"/>
      <c r="BC199" s="519"/>
      <c r="BD199" s="519"/>
      <c r="BE199" s="519"/>
      <c r="BF199" s="520"/>
    </row>
    <row r="200" spans="2:58" ht="20.25" customHeight="1" x14ac:dyDescent="0.4">
      <c r="B200" s="605"/>
      <c r="C200" s="610"/>
      <c r="D200" s="611"/>
      <c r="E200" s="612"/>
      <c r="F200" s="94"/>
      <c r="G200" s="512"/>
      <c r="H200" s="517"/>
      <c r="I200" s="515"/>
      <c r="J200" s="515"/>
      <c r="K200" s="516"/>
      <c r="L200" s="521"/>
      <c r="M200" s="522"/>
      <c r="N200" s="522"/>
      <c r="O200" s="523"/>
      <c r="P200" s="565" t="s">
        <v>15</v>
      </c>
      <c r="Q200" s="566"/>
      <c r="R200" s="56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568">
        <f>IF($BB$3="４週",SUM(S200:AT200),IF($BB$3="暦月",SUM(S200:AW200),""))</f>
        <v>0</v>
      </c>
      <c r="AY200" s="569"/>
      <c r="AZ200" s="570">
        <f>IF($BB$3="４週",AX200/4,IF($BB$3="暦月",'通所型サービス（100名）'!AX200/('通所型サービス（100名）'!$BB$8/7),""))</f>
        <v>0</v>
      </c>
      <c r="BA200" s="571"/>
      <c r="BB200" s="561"/>
      <c r="BC200" s="522"/>
      <c r="BD200" s="522"/>
      <c r="BE200" s="522"/>
      <c r="BF200" s="523"/>
    </row>
    <row r="201" spans="2:58" ht="20.25" customHeight="1" x14ac:dyDescent="0.4">
      <c r="B201" s="605"/>
      <c r="C201" s="613"/>
      <c r="D201" s="614"/>
      <c r="E201" s="615"/>
      <c r="F201" s="123">
        <f>C199</f>
        <v>0</v>
      </c>
      <c r="G201" s="513"/>
      <c r="H201" s="517"/>
      <c r="I201" s="515"/>
      <c r="J201" s="515"/>
      <c r="K201" s="516"/>
      <c r="L201" s="524"/>
      <c r="M201" s="525"/>
      <c r="N201" s="525"/>
      <c r="O201" s="526"/>
      <c r="P201" s="602" t="s">
        <v>50</v>
      </c>
      <c r="Q201" s="603"/>
      <c r="R201" s="604"/>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575">
        <f>IF($BB$3="４週",SUM(S201:AT201),IF($BB$3="暦月",SUM(S201:AW201),""))</f>
        <v>0</v>
      </c>
      <c r="AY201" s="576"/>
      <c r="AZ201" s="577">
        <f>IF($BB$3="４週",AX201/4,IF($BB$3="暦月",'通所型サービス（100名）'!AX201/('通所型サービス（100名）'!$BB$8/7),""))</f>
        <v>0</v>
      </c>
      <c r="BA201" s="578"/>
      <c r="BB201" s="621"/>
      <c r="BC201" s="525"/>
      <c r="BD201" s="525"/>
      <c r="BE201" s="525"/>
      <c r="BF201" s="526"/>
    </row>
    <row r="202" spans="2:58" ht="20.25" customHeight="1" x14ac:dyDescent="0.4">
      <c r="B202" s="605">
        <f>B199+1</f>
        <v>61</v>
      </c>
      <c r="C202" s="607"/>
      <c r="D202" s="608"/>
      <c r="E202" s="609"/>
      <c r="F202" s="120"/>
      <c r="G202" s="511"/>
      <c r="H202" s="514"/>
      <c r="I202" s="515"/>
      <c r="J202" s="515"/>
      <c r="K202" s="516"/>
      <c r="L202" s="518"/>
      <c r="M202" s="519"/>
      <c r="N202" s="519"/>
      <c r="O202" s="520"/>
      <c r="P202" s="527" t="s">
        <v>49</v>
      </c>
      <c r="Q202" s="528"/>
      <c r="R202" s="529"/>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724"/>
      <c r="AY202" s="725"/>
      <c r="AZ202" s="726"/>
      <c r="BA202" s="727"/>
      <c r="BB202" s="560"/>
      <c r="BC202" s="519"/>
      <c r="BD202" s="519"/>
      <c r="BE202" s="519"/>
      <c r="BF202" s="520"/>
    </row>
    <row r="203" spans="2:58" ht="20.25" customHeight="1" x14ac:dyDescent="0.4">
      <c r="B203" s="605"/>
      <c r="C203" s="610"/>
      <c r="D203" s="611"/>
      <c r="E203" s="612"/>
      <c r="F203" s="94"/>
      <c r="G203" s="512"/>
      <c r="H203" s="517"/>
      <c r="I203" s="515"/>
      <c r="J203" s="515"/>
      <c r="K203" s="516"/>
      <c r="L203" s="521"/>
      <c r="M203" s="522"/>
      <c r="N203" s="522"/>
      <c r="O203" s="523"/>
      <c r="P203" s="565" t="s">
        <v>15</v>
      </c>
      <c r="Q203" s="566"/>
      <c r="R203" s="56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568">
        <f>IF($BB$3="４週",SUM(S203:AT203),IF($BB$3="暦月",SUM(S203:AW203),""))</f>
        <v>0</v>
      </c>
      <c r="AY203" s="569"/>
      <c r="AZ203" s="570">
        <f>IF($BB$3="４週",AX203/4,IF($BB$3="暦月",'通所型サービス（100名）'!AX203/('通所型サービス（100名）'!$BB$8/7),""))</f>
        <v>0</v>
      </c>
      <c r="BA203" s="571"/>
      <c r="BB203" s="561"/>
      <c r="BC203" s="522"/>
      <c r="BD203" s="522"/>
      <c r="BE203" s="522"/>
      <c r="BF203" s="523"/>
    </row>
    <row r="204" spans="2:58" ht="20.25" customHeight="1" x14ac:dyDescent="0.4">
      <c r="B204" s="605"/>
      <c r="C204" s="613"/>
      <c r="D204" s="614"/>
      <c r="E204" s="615"/>
      <c r="F204" s="123">
        <f>C202</f>
        <v>0</v>
      </c>
      <c r="G204" s="513"/>
      <c r="H204" s="517"/>
      <c r="I204" s="515"/>
      <c r="J204" s="515"/>
      <c r="K204" s="516"/>
      <c r="L204" s="524"/>
      <c r="M204" s="525"/>
      <c r="N204" s="525"/>
      <c r="O204" s="526"/>
      <c r="P204" s="602" t="s">
        <v>50</v>
      </c>
      <c r="Q204" s="603"/>
      <c r="R204" s="604"/>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575">
        <f>IF($BB$3="４週",SUM(S204:AT204),IF($BB$3="暦月",SUM(S204:AW204),""))</f>
        <v>0</v>
      </c>
      <c r="AY204" s="576"/>
      <c r="AZ204" s="577">
        <f>IF($BB$3="４週",AX204/4,IF($BB$3="暦月",'通所型サービス（100名）'!AX204/('通所型サービス（100名）'!$BB$8/7),""))</f>
        <v>0</v>
      </c>
      <c r="BA204" s="578"/>
      <c r="BB204" s="621"/>
      <c r="BC204" s="525"/>
      <c r="BD204" s="525"/>
      <c r="BE204" s="525"/>
      <c r="BF204" s="526"/>
    </row>
    <row r="205" spans="2:58" ht="20.25" customHeight="1" x14ac:dyDescent="0.4">
      <c r="B205" s="605">
        <f>B202+1</f>
        <v>62</v>
      </c>
      <c r="C205" s="607"/>
      <c r="D205" s="608"/>
      <c r="E205" s="609"/>
      <c r="F205" s="120"/>
      <c r="G205" s="511"/>
      <c r="H205" s="514"/>
      <c r="I205" s="515"/>
      <c r="J205" s="515"/>
      <c r="K205" s="516"/>
      <c r="L205" s="518"/>
      <c r="M205" s="519"/>
      <c r="N205" s="519"/>
      <c r="O205" s="520"/>
      <c r="P205" s="527" t="s">
        <v>49</v>
      </c>
      <c r="Q205" s="528"/>
      <c r="R205" s="529"/>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724"/>
      <c r="AY205" s="725"/>
      <c r="AZ205" s="726"/>
      <c r="BA205" s="727"/>
      <c r="BB205" s="560"/>
      <c r="BC205" s="519"/>
      <c r="BD205" s="519"/>
      <c r="BE205" s="519"/>
      <c r="BF205" s="520"/>
    </row>
    <row r="206" spans="2:58" ht="20.25" customHeight="1" x14ac:dyDescent="0.4">
      <c r="B206" s="605"/>
      <c r="C206" s="610"/>
      <c r="D206" s="611"/>
      <c r="E206" s="612"/>
      <c r="F206" s="94"/>
      <c r="G206" s="512"/>
      <c r="H206" s="517"/>
      <c r="I206" s="515"/>
      <c r="J206" s="515"/>
      <c r="K206" s="516"/>
      <c r="L206" s="521"/>
      <c r="M206" s="522"/>
      <c r="N206" s="522"/>
      <c r="O206" s="523"/>
      <c r="P206" s="565" t="s">
        <v>15</v>
      </c>
      <c r="Q206" s="566"/>
      <c r="R206" s="56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568">
        <f>IF($BB$3="４週",SUM(S206:AT206),IF($BB$3="暦月",SUM(S206:AW206),""))</f>
        <v>0</v>
      </c>
      <c r="AY206" s="569"/>
      <c r="AZ206" s="570">
        <f>IF($BB$3="４週",AX206/4,IF($BB$3="暦月",'通所型サービス（100名）'!AX206/('通所型サービス（100名）'!$BB$8/7),""))</f>
        <v>0</v>
      </c>
      <c r="BA206" s="571"/>
      <c r="BB206" s="561"/>
      <c r="BC206" s="522"/>
      <c r="BD206" s="522"/>
      <c r="BE206" s="522"/>
      <c r="BF206" s="523"/>
    </row>
    <row r="207" spans="2:58" ht="20.25" customHeight="1" x14ac:dyDescent="0.4">
      <c r="B207" s="605"/>
      <c r="C207" s="613"/>
      <c r="D207" s="614"/>
      <c r="E207" s="615"/>
      <c r="F207" s="123">
        <f>C205</f>
        <v>0</v>
      </c>
      <c r="G207" s="513"/>
      <c r="H207" s="517"/>
      <c r="I207" s="515"/>
      <c r="J207" s="515"/>
      <c r="K207" s="516"/>
      <c r="L207" s="524"/>
      <c r="M207" s="525"/>
      <c r="N207" s="525"/>
      <c r="O207" s="526"/>
      <c r="P207" s="602" t="s">
        <v>50</v>
      </c>
      <c r="Q207" s="603"/>
      <c r="R207" s="604"/>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575">
        <f>IF($BB$3="４週",SUM(S207:AT207),IF($BB$3="暦月",SUM(S207:AW207),""))</f>
        <v>0</v>
      </c>
      <c r="AY207" s="576"/>
      <c r="AZ207" s="577">
        <f>IF($BB$3="４週",AX207/4,IF($BB$3="暦月",'通所型サービス（100名）'!AX207/('通所型サービス（100名）'!$BB$8/7),""))</f>
        <v>0</v>
      </c>
      <c r="BA207" s="578"/>
      <c r="BB207" s="621"/>
      <c r="BC207" s="525"/>
      <c r="BD207" s="525"/>
      <c r="BE207" s="525"/>
      <c r="BF207" s="526"/>
    </row>
    <row r="208" spans="2:58" ht="20.25" customHeight="1" x14ac:dyDescent="0.4">
      <c r="B208" s="605">
        <f>B205+1</f>
        <v>63</v>
      </c>
      <c r="C208" s="607"/>
      <c r="D208" s="608"/>
      <c r="E208" s="609"/>
      <c r="F208" s="120"/>
      <c r="G208" s="511"/>
      <c r="H208" s="514"/>
      <c r="I208" s="515"/>
      <c r="J208" s="515"/>
      <c r="K208" s="516"/>
      <c r="L208" s="518"/>
      <c r="M208" s="519"/>
      <c r="N208" s="519"/>
      <c r="O208" s="520"/>
      <c r="P208" s="527" t="s">
        <v>49</v>
      </c>
      <c r="Q208" s="528"/>
      <c r="R208" s="529"/>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724"/>
      <c r="AY208" s="725"/>
      <c r="AZ208" s="726"/>
      <c r="BA208" s="727"/>
      <c r="BB208" s="560"/>
      <c r="BC208" s="519"/>
      <c r="BD208" s="519"/>
      <c r="BE208" s="519"/>
      <c r="BF208" s="520"/>
    </row>
    <row r="209" spans="2:58" ht="20.25" customHeight="1" x14ac:dyDescent="0.4">
      <c r="B209" s="605"/>
      <c r="C209" s="610"/>
      <c r="D209" s="611"/>
      <c r="E209" s="612"/>
      <c r="F209" s="94"/>
      <c r="G209" s="512"/>
      <c r="H209" s="517"/>
      <c r="I209" s="515"/>
      <c r="J209" s="515"/>
      <c r="K209" s="516"/>
      <c r="L209" s="521"/>
      <c r="M209" s="522"/>
      <c r="N209" s="522"/>
      <c r="O209" s="523"/>
      <c r="P209" s="565" t="s">
        <v>15</v>
      </c>
      <c r="Q209" s="566"/>
      <c r="R209" s="56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568">
        <f>IF($BB$3="４週",SUM(S209:AT209),IF($BB$3="暦月",SUM(S209:AW209),""))</f>
        <v>0</v>
      </c>
      <c r="AY209" s="569"/>
      <c r="AZ209" s="570">
        <f>IF($BB$3="４週",AX209/4,IF($BB$3="暦月",'通所型サービス（100名）'!AX209/('通所型サービス（100名）'!$BB$8/7),""))</f>
        <v>0</v>
      </c>
      <c r="BA209" s="571"/>
      <c r="BB209" s="561"/>
      <c r="BC209" s="522"/>
      <c r="BD209" s="522"/>
      <c r="BE209" s="522"/>
      <c r="BF209" s="523"/>
    </row>
    <row r="210" spans="2:58" ht="20.25" customHeight="1" x14ac:dyDescent="0.4">
      <c r="B210" s="605"/>
      <c r="C210" s="613"/>
      <c r="D210" s="614"/>
      <c r="E210" s="615"/>
      <c r="F210" s="123">
        <f>C208</f>
        <v>0</v>
      </c>
      <c r="G210" s="513"/>
      <c r="H210" s="517"/>
      <c r="I210" s="515"/>
      <c r="J210" s="515"/>
      <c r="K210" s="516"/>
      <c r="L210" s="524"/>
      <c r="M210" s="525"/>
      <c r="N210" s="525"/>
      <c r="O210" s="526"/>
      <c r="P210" s="602" t="s">
        <v>50</v>
      </c>
      <c r="Q210" s="603"/>
      <c r="R210" s="604"/>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575">
        <f>IF($BB$3="４週",SUM(S210:AT210),IF($BB$3="暦月",SUM(S210:AW210),""))</f>
        <v>0</v>
      </c>
      <c r="AY210" s="576"/>
      <c r="AZ210" s="577">
        <f>IF($BB$3="４週",AX210/4,IF($BB$3="暦月",'通所型サービス（100名）'!AX210/('通所型サービス（100名）'!$BB$8/7),""))</f>
        <v>0</v>
      </c>
      <c r="BA210" s="578"/>
      <c r="BB210" s="621"/>
      <c r="BC210" s="525"/>
      <c r="BD210" s="525"/>
      <c r="BE210" s="525"/>
      <c r="BF210" s="526"/>
    </row>
    <row r="211" spans="2:58" ht="20.25" customHeight="1" x14ac:dyDescent="0.4">
      <c r="B211" s="605">
        <f>B208+1</f>
        <v>64</v>
      </c>
      <c r="C211" s="607"/>
      <c r="D211" s="608"/>
      <c r="E211" s="609"/>
      <c r="F211" s="120"/>
      <c r="G211" s="511"/>
      <c r="H211" s="514"/>
      <c r="I211" s="515"/>
      <c r="J211" s="515"/>
      <c r="K211" s="516"/>
      <c r="L211" s="518"/>
      <c r="M211" s="519"/>
      <c r="N211" s="519"/>
      <c r="O211" s="520"/>
      <c r="P211" s="527" t="s">
        <v>49</v>
      </c>
      <c r="Q211" s="528"/>
      <c r="R211" s="529"/>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724"/>
      <c r="AY211" s="725"/>
      <c r="AZ211" s="726"/>
      <c r="BA211" s="727"/>
      <c r="BB211" s="560"/>
      <c r="BC211" s="519"/>
      <c r="BD211" s="519"/>
      <c r="BE211" s="519"/>
      <c r="BF211" s="520"/>
    </row>
    <row r="212" spans="2:58" ht="20.25" customHeight="1" x14ac:dyDescent="0.4">
      <c r="B212" s="605"/>
      <c r="C212" s="610"/>
      <c r="D212" s="611"/>
      <c r="E212" s="612"/>
      <c r="F212" s="94"/>
      <c r="G212" s="512"/>
      <c r="H212" s="517"/>
      <c r="I212" s="515"/>
      <c r="J212" s="515"/>
      <c r="K212" s="516"/>
      <c r="L212" s="521"/>
      <c r="M212" s="522"/>
      <c r="N212" s="522"/>
      <c r="O212" s="523"/>
      <c r="P212" s="565" t="s">
        <v>15</v>
      </c>
      <c r="Q212" s="566"/>
      <c r="R212" s="56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568">
        <f>IF($BB$3="４週",SUM(S212:AT212),IF($BB$3="暦月",SUM(S212:AW212),""))</f>
        <v>0</v>
      </c>
      <c r="AY212" s="569"/>
      <c r="AZ212" s="570">
        <f>IF($BB$3="４週",AX212/4,IF($BB$3="暦月",'通所型サービス（100名）'!AX212/('通所型サービス（100名）'!$BB$8/7),""))</f>
        <v>0</v>
      </c>
      <c r="BA212" s="571"/>
      <c r="BB212" s="561"/>
      <c r="BC212" s="522"/>
      <c r="BD212" s="522"/>
      <c r="BE212" s="522"/>
      <c r="BF212" s="523"/>
    </row>
    <row r="213" spans="2:58" ht="20.25" customHeight="1" x14ac:dyDescent="0.4">
      <c r="B213" s="605"/>
      <c r="C213" s="613"/>
      <c r="D213" s="614"/>
      <c r="E213" s="615"/>
      <c r="F213" s="123">
        <f>C211</f>
        <v>0</v>
      </c>
      <c r="G213" s="513"/>
      <c r="H213" s="517"/>
      <c r="I213" s="515"/>
      <c r="J213" s="515"/>
      <c r="K213" s="516"/>
      <c r="L213" s="524"/>
      <c r="M213" s="525"/>
      <c r="N213" s="525"/>
      <c r="O213" s="526"/>
      <c r="P213" s="602" t="s">
        <v>50</v>
      </c>
      <c r="Q213" s="603"/>
      <c r="R213" s="604"/>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575">
        <f>IF($BB$3="４週",SUM(S213:AT213),IF($BB$3="暦月",SUM(S213:AW213),""))</f>
        <v>0</v>
      </c>
      <c r="AY213" s="576"/>
      <c r="AZ213" s="577">
        <f>IF($BB$3="４週",AX213/4,IF($BB$3="暦月",'通所型サービス（100名）'!AX213/('通所型サービス（100名）'!$BB$8/7),""))</f>
        <v>0</v>
      </c>
      <c r="BA213" s="578"/>
      <c r="BB213" s="621"/>
      <c r="BC213" s="525"/>
      <c r="BD213" s="525"/>
      <c r="BE213" s="525"/>
      <c r="BF213" s="526"/>
    </row>
    <row r="214" spans="2:58" ht="20.25" customHeight="1" x14ac:dyDescent="0.4">
      <c r="B214" s="605">
        <f>B211+1</f>
        <v>65</v>
      </c>
      <c r="C214" s="607"/>
      <c r="D214" s="608"/>
      <c r="E214" s="609"/>
      <c r="F214" s="120"/>
      <c r="G214" s="511"/>
      <c r="H214" s="514"/>
      <c r="I214" s="515"/>
      <c r="J214" s="515"/>
      <c r="K214" s="516"/>
      <c r="L214" s="518"/>
      <c r="M214" s="519"/>
      <c r="N214" s="519"/>
      <c r="O214" s="520"/>
      <c r="P214" s="527" t="s">
        <v>49</v>
      </c>
      <c r="Q214" s="528"/>
      <c r="R214" s="529"/>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724"/>
      <c r="AY214" s="725"/>
      <c r="AZ214" s="726"/>
      <c r="BA214" s="727"/>
      <c r="BB214" s="560"/>
      <c r="BC214" s="519"/>
      <c r="BD214" s="519"/>
      <c r="BE214" s="519"/>
      <c r="BF214" s="520"/>
    </row>
    <row r="215" spans="2:58" ht="20.25" customHeight="1" x14ac:dyDescent="0.4">
      <c r="B215" s="605"/>
      <c r="C215" s="610"/>
      <c r="D215" s="611"/>
      <c r="E215" s="612"/>
      <c r="F215" s="94"/>
      <c r="G215" s="512"/>
      <c r="H215" s="517"/>
      <c r="I215" s="515"/>
      <c r="J215" s="515"/>
      <c r="K215" s="516"/>
      <c r="L215" s="521"/>
      <c r="M215" s="522"/>
      <c r="N215" s="522"/>
      <c r="O215" s="523"/>
      <c r="P215" s="565" t="s">
        <v>15</v>
      </c>
      <c r="Q215" s="566"/>
      <c r="R215" s="56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568">
        <f>IF($BB$3="４週",SUM(S215:AT215),IF($BB$3="暦月",SUM(S215:AW215),""))</f>
        <v>0</v>
      </c>
      <c r="AY215" s="569"/>
      <c r="AZ215" s="570">
        <f>IF($BB$3="４週",AX215/4,IF($BB$3="暦月",'通所型サービス（100名）'!AX215/('通所型サービス（100名）'!$BB$8/7),""))</f>
        <v>0</v>
      </c>
      <c r="BA215" s="571"/>
      <c r="BB215" s="561"/>
      <c r="BC215" s="522"/>
      <c r="BD215" s="522"/>
      <c r="BE215" s="522"/>
      <c r="BF215" s="523"/>
    </row>
    <row r="216" spans="2:58" ht="20.25" customHeight="1" x14ac:dyDescent="0.4">
      <c r="B216" s="605"/>
      <c r="C216" s="613"/>
      <c r="D216" s="614"/>
      <c r="E216" s="615"/>
      <c r="F216" s="123">
        <f>C214</f>
        <v>0</v>
      </c>
      <c r="G216" s="513"/>
      <c r="H216" s="517"/>
      <c r="I216" s="515"/>
      <c r="J216" s="515"/>
      <c r="K216" s="516"/>
      <c r="L216" s="524"/>
      <c r="M216" s="525"/>
      <c r="N216" s="525"/>
      <c r="O216" s="526"/>
      <c r="P216" s="602" t="s">
        <v>50</v>
      </c>
      <c r="Q216" s="603"/>
      <c r="R216" s="604"/>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575">
        <f>IF($BB$3="４週",SUM(S216:AT216),IF($BB$3="暦月",SUM(S216:AW216),""))</f>
        <v>0</v>
      </c>
      <c r="AY216" s="576"/>
      <c r="AZ216" s="577">
        <f>IF($BB$3="４週",AX216/4,IF($BB$3="暦月",'通所型サービス（100名）'!AX216/('通所型サービス（100名）'!$BB$8/7),""))</f>
        <v>0</v>
      </c>
      <c r="BA216" s="578"/>
      <c r="BB216" s="621"/>
      <c r="BC216" s="525"/>
      <c r="BD216" s="525"/>
      <c r="BE216" s="525"/>
      <c r="BF216" s="526"/>
    </row>
    <row r="217" spans="2:58" ht="20.25" customHeight="1" x14ac:dyDescent="0.4">
      <c r="B217" s="605">
        <f>B214+1</f>
        <v>66</v>
      </c>
      <c r="C217" s="607"/>
      <c r="D217" s="608"/>
      <c r="E217" s="609"/>
      <c r="F217" s="120"/>
      <c r="G217" s="511"/>
      <c r="H217" s="514"/>
      <c r="I217" s="515"/>
      <c r="J217" s="515"/>
      <c r="K217" s="516"/>
      <c r="L217" s="518"/>
      <c r="M217" s="519"/>
      <c r="N217" s="519"/>
      <c r="O217" s="520"/>
      <c r="P217" s="527" t="s">
        <v>49</v>
      </c>
      <c r="Q217" s="528"/>
      <c r="R217" s="529"/>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724"/>
      <c r="AY217" s="725"/>
      <c r="AZ217" s="726"/>
      <c r="BA217" s="727"/>
      <c r="BB217" s="560"/>
      <c r="BC217" s="519"/>
      <c r="BD217" s="519"/>
      <c r="BE217" s="519"/>
      <c r="BF217" s="520"/>
    </row>
    <row r="218" spans="2:58" ht="20.25" customHeight="1" x14ac:dyDescent="0.4">
      <c r="B218" s="605"/>
      <c r="C218" s="610"/>
      <c r="D218" s="611"/>
      <c r="E218" s="612"/>
      <c r="F218" s="94"/>
      <c r="G218" s="512"/>
      <c r="H218" s="517"/>
      <c r="I218" s="515"/>
      <c r="J218" s="515"/>
      <c r="K218" s="516"/>
      <c r="L218" s="521"/>
      <c r="M218" s="522"/>
      <c r="N218" s="522"/>
      <c r="O218" s="523"/>
      <c r="P218" s="565" t="s">
        <v>15</v>
      </c>
      <c r="Q218" s="566"/>
      <c r="R218" s="56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568">
        <f>IF($BB$3="４週",SUM(S218:AT218),IF($BB$3="暦月",SUM(S218:AW218),""))</f>
        <v>0</v>
      </c>
      <c r="AY218" s="569"/>
      <c r="AZ218" s="570">
        <f>IF($BB$3="４週",AX218/4,IF($BB$3="暦月",'通所型サービス（100名）'!AX218/('通所型サービス（100名）'!$BB$8/7),""))</f>
        <v>0</v>
      </c>
      <c r="BA218" s="571"/>
      <c r="BB218" s="561"/>
      <c r="BC218" s="522"/>
      <c r="BD218" s="522"/>
      <c r="BE218" s="522"/>
      <c r="BF218" s="523"/>
    </row>
    <row r="219" spans="2:58" ht="20.25" customHeight="1" x14ac:dyDescent="0.4">
      <c r="B219" s="605"/>
      <c r="C219" s="613"/>
      <c r="D219" s="614"/>
      <c r="E219" s="615"/>
      <c r="F219" s="123">
        <f>C217</f>
        <v>0</v>
      </c>
      <c r="G219" s="513"/>
      <c r="H219" s="517"/>
      <c r="I219" s="515"/>
      <c r="J219" s="515"/>
      <c r="K219" s="516"/>
      <c r="L219" s="524"/>
      <c r="M219" s="525"/>
      <c r="N219" s="525"/>
      <c r="O219" s="526"/>
      <c r="P219" s="602" t="s">
        <v>50</v>
      </c>
      <c r="Q219" s="603"/>
      <c r="R219" s="604"/>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575">
        <f>IF($BB$3="４週",SUM(S219:AT219),IF($BB$3="暦月",SUM(S219:AW219),""))</f>
        <v>0</v>
      </c>
      <c r="AY219" s="576"/>
      <c r="AZ219" s="577">
        <f>IF($BB$3="４週",AX219/4,IF($BB$3="暦月",'通所型サービス（100名）'!AX219/('通所型サービス（100名）'!$BB$8/7),""))</f>
        <v>0</v>
      </c>
      <c r="BA219" s="578"/>
      <c r="BB219" s="621"/>
      <c r="BC219" s="525"/>
      <c r="BD219" s="525"/>
      <c r="BE219" s="525"/>
      <c r="BF219" s="526"/>
    </row>
    <row r="220" spans="2:58" ht="20.25" customHeight="1" x14ac:dyDescent="0.4">
      <c r="B220" s="605">
        <f>B217+1</f>
        <v>67</v>
      </c>
      <c r="C220" s="607"/>
      <c r="D220" s="608"/>
      <c r="E220" s="609"/>
      <c r="F220" s="120"/>
      <c r="G220" s="511"/>
      <c r="H220" s="514"/>
      <c r="I220" s="515"/>
      <c r="J220" s="515"/>
      <c r="K220" s="516"/>
      <c r="L220" s="518"/>
      <c r="M220" s="519"/>
      <c r="N220" s="519"/>
      <c r="O220" s="520"/>
      <c r="P220" s="527" t="s">
        <v>49</v>
      </c>
      <c r="Q220" s="528"/>
      <c r="R220" s="529"/>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724"/>
      <c r="AY220" s="725"/>
      <c r="AZ220" s="726"/>
      <c r="BA220" s="727"/>
      <c r="BB220" s="560"/>
      <c r="BC220" s="519"/>
      <c r="BD220" s="519"/>
      <c r="BE220" s="519"/>
      <c r="BF220" s="520"/>
    </row>
    <row r="221" spans="2:58" ht="20.25" customHeight="1" x14ac:dyDescent="0.4">
      <c r="B221" s="605"/>
      <c r="C221" s="610"/>
      <c r="D221" s="611"/>
      <c r="E221" s="612"/>
      <c r="F221" s="94"/>
      <c r="G221" s="512"/>
      <c r="H221" s="517"/>
      <c r="I221" s="515"/>
      <c r="J221" s="515"/>
      <c r="K221" s="516"/>
      <c r="L221" s="521"/>
      <c r="M221" s="522"/>
      <c r="N221" s="522"/>
      <c r="O221" s="523"/>
      <c r="P221" s="565" t="s">
        <v>15</v>
      </c>
      <c r="Q221" s="566"/>
      <c r="R221" s="56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568">
        <f>IF($BB$3="４週",SUM(S221:AT221),IF($BB$3="暦月",SUM(S221:AW221),""))</f>
        <v>0</v>
      </c>
      <c r="AY221" s="569"/>
      <c r="AZ221" s="570">
        <f>IF($BB$3="４週",AX221/4,IF($BB$3="暦月",'通所型サービス（100名）'!AX221/('通所型サービス（100名）'!$BB$8/7),""))</f>
        <v>0</v>
      </c>
      <c r="BA221" s="571"/>
      <c r="BB221" s="561"/>
      <c r="BC221" s="522"/>
      <c r="BD221" s="522"/>
      <c r="BE221" s="522"/>
      <c r="BF221" s="523"/>
    </row>
    <row r="222" spans="2:58" ht="20.25" customHeight="1" x14ac:dyDescent="0.4">
      <c r="B222" s="605"/>
      <c r="C222" s="613"/>
      <c r="D222" s="614"/>
      <c r="E222" s="615"/>
      <c r="F222" s="123">
        <f>C220</f>
        <v>0</v>
      </c>
      <c r="G222" s="513"/>
      <c r="H222" s="517"/>
      <c r="I222" s="515"/>
      <c r="J222" s="515"/>
      <c r="K222" s="516"/>
      <c r="L222" s="524"/>
      <c r="M222" s="525"/>
      <c r="N222" s="525"/>
      <c r="O222" s="526"/>
      <c r="P222" s="602" t="s">
        <v>50</v>
      </c>
      <c r="Q222" s="603"/>
      <c r="R222" s="604"/>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575">
        <f>IF($BB$3="４週",SUM(S222:AT222),IF($BB$3="暦月",SUM(S222:AW222),""))</f>
        <v>0</v>
      </c>
      <c r="AY222" s="576"/>
      <c r="AZ222" s="577">
        <f>IF($BB$3="４週",AX222/4,IF($BB$3="暦月",'通所型サービス（100名）'!AX222/('通所型サービス（100名）'!$BB$8/7),""))</f>
        <v>0</v>
      </c>
      <c r="BA222" s="578"/>
      <c r="BB222" s="621"/>
      <c r="BC222" s="525"/>
      <c r="BD222" s="525"/>
      <c r="BE222" s="525"/>
      <c r="BF222" s="526"/>
    </row>
    <row r="223" spans="2:58" ht="20.25" customHeight="1" x14ac:dyDescent="0.4">
      <c r="B223" s="605">
        <f>B220+1</f>
        <v>68</v>
      </c>
      <c r="C223" s="607"/>
      <c r="D223" s="608"/>
      <c r="E223" s="609"/>
      <c r="F223" s="120"/>
      <c r="G223" s="511"/>
      <c r="H223" s="514"/>
      <c r="I223" s="515"/>
      <c r="J223" s="515"/>
      <c r="K223" s="516"/>
      <c r="L223" s="518"/>
      <c r="M223" s="519"/>
      <c r="N223" s="519"/>
      <c r="O223" s="520"/>
      <c r="P223" s="527" t="s">
        <v>49</v>
      </c>
      <c r="Q223" s="528"/>
      <c r="R223" s="529"/>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724"/>
      <c r="AY223" s="725"/>
      <c r="AZ223" s="726"/>
      <c r="BA223" s="727"/>
      <c r="BB223" s="560"/>
      <c r="BC223" s="519"/>
      <c r="BD223" s="519"/>
      <c r="BE223" s="519"/>
      <c r="BF223" s="520"/>
    </row>
    <row r="224" spans="2:58" ht="20.25" customHeight="1" x14ac:dyDescent="0.4">
      <c r="B224" s="605"/>
      <c r="C224" s="610"/>
      <c r="D224" s="611"/>
      <c r="E224" s="612"/>
      <c r="F224" s="94"/>
      <c r="G224" s="512"/>
      <c r="H224" s="517"/>
      <c r="I224" s="515"/>
      <c r="J224" s="515"/>
      <c r="K224" s="516"/>
      <c r="L224" s="521"/>
      <c r="M224" s="522"/>
      <c r="N224" s="522"/>
      <c r="O224" s="523"/>
      <c r="P224" s="565" t="s">
        <v>15</v>
      </c>
      <c r="Q224" s="566"/>
      <c r="R224" s="56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568">
        <f>IF($BB$3="４週",SUM(S224:AT224),IF($BB$3="暦月",SUM(S224:AW224),""))</f>
        <v>0</v>
      </c>
      <c r="AY224" s="569"/>
      <c r="AZ224" s="570">
        <f>IF($BB$3="４週",AX224/4,IF($BB$3="暦月",'通所型サービス（100名）'!AX224/('通所型サービス（100名）'!$BB$8/7),""))</f>
        <v>0</v>
      </c>
      <c r="BA224" s="571"/>
      <c r="BB224" s="561"/>
      <c r="BC224" s="522"/>
      <c r="BD224" s="522"/>
      <c r="BE224" s="522"/>
      <c r="BF224" s="523"/>
    </row>
    <row r="225" spans="2:58" ht="20.25" customHeight="1" x14ac:dyDescent="0.4">
      <c r="B225" s="605"/>
      <c r="C225" s="613"/>
      <c r="D225" s="614"/>
      <c r="E225" s="615"/>
      <c r="F225" s="123">
        <f>C223</f>
        <v>0</v>
      </c>
      <c r="G225" s="513"/>
      <c r="H225" s="517"/>
      <c r="I225" s="515"/>
      <c r="J225" s="515"/>
      <c r="K225" s="516"/>
      <c r="L225" s="524"/>
      <c r="M225" s="525"/>
      <c r="N225" s="525"/>
      <c r="O225" s="526"/>
      <c r="P225" s="602" t="s">
        <v>50</v>
      </c>
      <c r="Q225" s="603"/>
      <c r="R225" s="604"/>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575">
        <f>IF($BB$3="４週",SUM(S225:AT225),IF($BB$3="暦月",SUM(S225:AW225),""))</f>
        <v>0</v>
      </c>
      <c r="AY225" s="576"/>
      <c r="AZ225" s="577">
        <f>IF($BB$3="４週",AX225/4,IF($BB$3="暦月",'通所型サービス（100名）'!AX225/('通所型サービス（100名）'!$BB$8/7),""))</f>
        <v>0</v>
      </c>
      <c r="BA225" s="578"/>
      <c r="BB225" s="621"/>
      <c r="BC225" s="525"/>
      <c r="BD225" s="525"/>
      <c r="BE225" s="525"/>
      <c r="BF225" s="526"/>
    </row>
    <row r="226" spans="2:58" ht="20.25" customHeight="1" x14ac:dyDescent="0.4">
      <c r="B226" s="605">
        <f>B223+1</f>
        <v>69</v>
      </c>
      <c r="C226" s="607"/>
      <c r="D226" s="608"/>
      <c r="E226" s="609"/>
      <c r="F226" s="120"/>
      <c r="G226" s="511"/>
      <c r="H226" s="514"/>
      <c r="I226" s="515"/>
      <c r="J226" s="515"/>
      <c r="K226" s="516"/>
      <c r="L226" s="518"/>
      <c r="M226" s="519"/>
      <c r="N226" s="519"/>
      <c r="O226" s="520"/>
      <c r="P226" s="527" t="s">
        <v>49</v>
      </c>
      <c r="Q226" s="528"/>
      <c r="R226" s="529"/>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724"/>
      <c r="AY226" s="725"/>
      <c r="AZ226" s="726"/>
      <c r="BA226" s="727"/>
      <c r="BB226" s="560"/>
      <c r="BC226" s="519"/>
      <c r="BD226" s="519"/>
      <c r="BE226" s="519"/>
      <c r="BF226" s="520"/>
    </row>
    <row r="227" spans="2:58" ht="20.25" customHeight="1" x14ac:dyDescent="0.4">
      <c r="B227" s="605"/>
      <c r="C227" s="610"/>
      <c r="D227" s="611"/>
      <c r="E227" s="612"/>
      <c r="F227" s="94"/>
      <c r="G227" s="512"/>
      <c r="H227" s="517"/>
      <c r="I227" s="515"/>
      <c r="J227" s="515"/>
      <c r="K227" s="516"/>
      <c r="L227" s="521"/>
      <c r="M227" s="522"/>
      <c r="N227" s="522"/>
      <c r="O227" s="523"/>
      <c r="P227" s="565" t="s">
        <v>15</v>
      </c>
      <c r="Q227" s="566"/>
      <c r="R227" s="56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568">
        <f>IF($BB$3="４週",SUM(S227:AT227),IF($BB$3="暦月",SUM(S227:AW227),""))</f>
        <v>0</v>
      </c>
      <c r="AY227" s="569"/>
      <c r="AZ227" s="570">
        <f>IF($BB$3="４週",AX227/4,IF($BB$3="暦月",'通所型サービス（100名）'!AX227/('通所型サービス（100名）'!$BB$8/7),""))</f>
        <v>0</v>
      </c>
      <c r="BA227" s="571"/>
      <c r="BB227" s="561"/>
      <c r="BC227" s="522"/>
      <c r="BD227" s="522"/>
      <c r="BE227" s="522"/>
      <c r="BF227" s="523"/>
    </row>
    <row r="228" spans="2:58" ht="20.25" customHeight="1" x14ac:dyDescent="0.4">
      <c r="B228" s="605"/>
      <c r="C228" s="613"/>
      <c r="D228" s="614"/>
      <c r="E228" s="615"/>
      <c r="F228" s="123">
        <f>C226</f>
        <v>0</v>
      </c>
      <c r="G228" s="513"/>
      <c r="H228" s="517"/>
      <c r="I228" s="515"/>
      <c r="J228" s="515"/>
      <c r="K228" s="516"/>
      <c r="L228" s="524"/>
      <c r="M228" s="525"/>
      <c r="N228" s="525"/>
      <c r="O228" s="526"/>
      <c r="P228" s="602" t="s">
        <v>50</v>
      </c>
      <c r="Q228" s="603"/>
      <c r="R228" s="604"/>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575">
        <f>IF($BB$3="４週",SUM(S228:AT228),IF($BB$3="暦月",SUM(S228:AW228),""))</f>
        <v>0</v>
      </c>
      <c r="AY228" s="576"/>
      <c r="AZ228" s="577">
        <f>IF($BB$3="４週",AX228/4,IF($BB$3="暦月",'通所型サービス（100名）'!AX228/('通所型サービス（100名）'!$BB$8/7),""))</f>
        <v>0</v>
      </c>
      <c r="BA228" s="578"/>
      <c r="BB228" s="621"/>
      <c r="BC228" s="525"/>
      <c r="BD228" s="525"/>
      <c r="BE228" s="525"/>
      <c r="BF228" s="526"/>
    </row>
    <row r="229" spans="2:58" ht="20.25" customHeight="1" x14ac:dyDescent="0.4">
      <c r="B229" s="605">
        <f>B226+1</f>
        <v>70</v>
      </c>
      <c r="C229" s="607"/>
      <c r="D229" s="608"/>
      <c r="E229" s="609"/>
      <c r="F229" s="120"/>
      <c r="G229" s="511"/>
      <c r="H229" s="514"/>
      <c r="I229" s="515"/>
      <c r="J229" s="515"/>
      <c r="K229" s="516"/>
      <c r="L229" s="518"/>
      <c r="M229" s="519"/>
      <c r="N229" s="519"/>
      <c r="O229" s="520"/>
      <c r="P229" s="527" t="s">
        <v>49</v>
      </c>
      <c r="Q229" s="528"/>
      <c r="R229" s="529"/>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724"/>
      <c r="AY229" s="725"/>
      <c r="AZ229" s="726"/>
      <c r="BA229" s="727"/>
      <c r="BB229" s="560"/>
      <c r="BC229" s="519"/>
      <c r="BD229" s="519"/>
      <c r="BE229" s="519"/>
      <c r="BF229" s="520"/>
    </row>
    <row r="230" spans="2:58" ht="20.25" customHeight="1" x14ac:dyDescent="0.4">
      <c r="B230" s="605"/>
      <c r="C230" s="610"/>
      <c r="D230" s="611"/>
      <c r="E230" s="612"/>
      <c r="F230" s="94"/>
      <c r="G230" s="512"/>
      <c r="H230" s="517"/>
      <c r="I230" s="515"/>
      <c r="J230" s="515"/>
      <c r="K230" s="516"/>
      <c r="L230" s="521"/>
      <c r="M230" s="522"/>
      <c r="N230" s="522"/>
      <c r="O230" s="523"/>
      <c r="P230" s="565" t="s">
        <v>15</v>
      </c>
      <c r="Q230" s="566"/>
      <c r="R230" s="56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568">
        <f>IF($BB$3="４週",SUM(S230:AT230),IF($BB$3="暦月",SUM(S230:AW230),""))</f>
        <v>0</v>
      </c>
      <c r="AY230" s="569"/>
      <c r="AZ230" s="570">
        <f>IF($BB$3="４週",AX230/4,IF($BB$3="暦月",'通所型サービス（100名）'!AX230/('通所型サービス（100名）'!$BB$8/7),""))</f>
        <v>0</v>
      </c>
      <c r="BA230" s="571"/>
      <c r="BB230" s="561"/>
      <c r="BC230" s="522"/>
      <c r="BD230" s="522"/>
      <c r="BE230" s="522"/>
      <c r="BF230" s="523"/>
    </row>
    <row r="231" spans="2:58" ht="20.25" customHeight="1" x14ac:dyDescent="0.4">
      <c r="B231" s="605"/>
      <c r="C231" s="613"/>
      <c r="D231" s="614"/>
      <c r="E231" s="615"/>
      <c r="F231" s="123">
        <f>C229</f>
        <v>0</v>
      </c>
      <c r="G231" s="513"/>
      <c r="H231" s="517"/>
      <c r="I231" s="515"/>
      <c r="J231" s="515"/>
      <c r="K231" s="516"/>
      <c r="L231" s="524"/>
      <c r="M231" s="525"/>
      <c r="N231" s="525"/>
      <c r="O231" s="526"/>
      <c r="P231" s="602" t="s">
        <v>50</v>
      </c>
      <c r="Q231" s="603"/>
      <c r="R231" s="604"/>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575">
        <f>IF($BB$3="４週",SUM(S231:AT231),IF($BB$3="暦月",SUM(S231:AW231),""))</f>
        <v>0</v>
      </c>
      <c r="AY231" s="576"/>
      <c r="AZ231" s="577">
        <f>IF($BB$3="４週",AX231/4,IF($BB$3="暦月",'通所型サービス（100名）'!AX231/('通所型サービス（100名）'!$BB$8/7),""))</f>
        <v>0</v>
      </c>
      <c r="BA231" s="578"/>
      <c r="BB231" s="621"/>
      <c r="BC231" s="525"/>
      <c r="BD231" s="525"/>
      <c r="BE231" s="525"/>
      <c r="BF231" s="526"/>
    </row>
    <row r="232" spans="2:58" ht="20.25" customHeight="1" x14ac:dyDescent="0.4">
      <c r="B232" s="605">
        <f>B229+1</f>
        <v>71</v>
      </c>
      <c r="C232" s="607"/>
      <c r="D232" s="608"/>
      <c r="E232" s="609"/>
      <c r="F232" s="120"/>
      <c r="G232" s="511"/>
      <c r="H232" s="514"/>
      <c r="I232" s="515"/>
      <c r="J232" s="515"/>
      <c r="K232" s="516"/>
      <c r="L232" s="518"/>
      <c r="M232" s="519"/>
      <c r="N232" s="519"/>
      <c r="O232" s="520"/>
      <c r="P232" s="527" t="s">
        <v>49</v>
      </c>
      <c r="Q232" s="528"/>
      <c r="R232" s="529"/>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724"/>
      <c r="AY232" s="725"/>
      <c r="AZ232" s="726"/>
      <c r="BA232" s="727"/>
      <c r="BB232" s="560"/>
      <c r="BC232" s="519"/>
      <c r="BD232" s="519"/>
      <c r="BE232" s="519"/>
      <c r="BF232" s="520"/>
    </row>
    <row r="233" spans="2:58" ht="20.25" customHeight="1" x14ac:dyDescent="0.4">
      <c r="B233" s="605"/>
      <c r="C233" s="610"/>
      <c r="D233" s="611"/>
      <c r="E233" s="612"/>
      <c r="F233" s="94"/>
      <c r="G233" s="512"/>
      <c r="H233" s="517"/>
      <c r="I233" s="515"/>
      <c r="J233" s="515"/>
      <c r="K233" s="516"/>
      <c r="L233" s="521"/>
      <c r="M233" s="522"/>
      <c r="N233" s="522"/>
      <c r="O233" s="523"/>
      <c r="P233" s="565" t="s">
        <v>15</v>
      </c>
      <c r="Q233" s="566"/>
      <c r="R233" s="56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568">
        <f>IF($BB$3="４週",SUM(S233:AT233),IF($BB$3="暦月",SUM(S233:AW233),""))</f>
        <v>0</v>
      </c>
      <c r="AY233" s="569"/>
      <c r="AZ233" s="570">
        <f>IF($BB$3="４週",AX233/4,IF($BB$3="暦月",'通所型サービス（100名）'!AX233/('通所型サービス（100名）'!$BB$8/7),""))</f>
        <v>0</v>
      </c>
      <c r="BA233" s="571"/>
      <c r="BB233" s="561"/>
      <c r="BC233" s="522"/>
      <c r="BD233" s="522"/>
      <c r="BE233" s="522"/>
      <c r="BF233" s="523"/>
    </row>
    <row r="234" spans="2:58" ht="20.25" customHeight="1" x14ac:dyDescent="0.4">
      <c r="B234" s="605"/>
      <c r="C234" s="613"/>
      <c r="D234" s="614"/>
      <c r="E234" s="615"/>
      <c r="F234" s="123">
        <f>C232</f>
        <v>0</v>
      </c>
      <c r="G234" s="513"/>
      <c r="H234" s="517"/>
      <c r="I234" s="515"/>
      <c r="J234" s="515"/>
      <c r="K234" s="516"/>
      <c r="L234" s="524"/>
      <c r="M234" s="525"/>
      <c r="N234" s="525"/>
      <c r="O234" s="526"/>
      <c r="P234" s="602" t="s">
        <v>50</v>
      </c>
      <c r="Q234" s="603"/>
      <c r="R234" s="604"/>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575">
        <f>IF($BB$3="４週",SUM(S234:AT234),IF($BB$3="暦月",SUM(S234:AW234),""))</f>
        <v>0</v>
      </c>
      <c r="AY234" s="576"/>
      <c r="AZ234" s="577">
        <f>IF($BB$3="４週",AX234/4,IF($BB$3="暦月",'通所型サービス（100名）'!AX234/('通所型サービス（100名）'!$BB$8/7),""))</f>
        <v>0</v>
      </c>
      <c r="BA234" s="578"/>
      <c r="BB234" s="621"/>
      <c r="BC234" s="525"/>
      <c r="BD234" s="525"/>
      <c r="BE234" s="525"/>
      <c r="BF234" s="526"/>
    </row>
    <row r="235" spans="2:58" ht="20.25" customHeight="1" x14ac:dyDescent="0.4">
      <c r="B235" s="605">
        <f>B232+1</f>
        <v>72</v>
      </c>
      <c r="C235" s="607"/>
      <c r="D235" s="608"/>
      <c r="E235" s="609"/>
      <c r="F235" s="120"/>
      <c r="G235" s="511"/>
      <c r="H235" s="514"/>
      <c r="I235" s="515"/>
      <c r="J235" s="515"/>
      <c r="K235" s="516"/>
      <c r="L235" s="518"/>
      <c r="M235" s="519"/>
      <c r="N235" s="519"/>
      <c r="O235" s="520"/>
      <c r="P235" s="527" t="s">
        <v>49</v>
      </c>
      <c r="Q235" s="528"/>
      <c r="R235" s="529"/>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724"/>
      <c r="AY235" s="725"/>
      <c r="AZ235" s="726"/>
      <c r="BA235" s="727"/>
      <c r="BB235" s="560"/>
      <c r="BC235" s="519"/>
      <c r="BD235" s="519"/>
      <c r="BE235" s="519"/>
      <c r="BF235" s="520"/>
    </row>
    <row r="236" spans="2:58" ht="20.25" customHeight="1" x14ac:dyDescent="0.4">
      <c r="B236" s="605"/>
      <c r="C236" s="610"/>
      <c r="D236" s="611"/>
      <c r="E236" s="612"/>
      <c r="F236" s="94"/>
      <c r="G236" s="512"/>
      <c r="H236" s="517"/>
      <c r="I236" s="515"/>
      <c r="J236" s="515"/>
      <c r="K236" s="516"/>
      <c r="L236" s="521"/>
      <c r="M236" s="522"/>
      <c r="N236" s="522"/>
      <c r="O236" s="523"/>
      <c r="P236" s="565" t="s">
        <v>15</v>
      </c>
      <c r="Q236" s="566"/>
      <c r="R236" s="56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568">
        <f>IF($BB$3="４週",SUM(S236:AT236),IF($BB$3="暦月",SUM(S236:AW236),""))</f>
        <v>0</v>
      </c>
      <c r="AY236" s="569"/>
      <c r="AZ236" s="570">
        <f>IF($BB$3="４週",AX236/4,IF($BB$3="暦月",'通所型サービス（100名）'!AX236/('通所型サービス（100名）'!$BB$8/7),""))</f>
        <v>0</v>
      </c>
      <c r="BA236" s="571"/>
      <c r="BB236" s="561"/>
      <c r="BC236" s="522"/>
      <c r="BD236" s="522"/>
      <c r="BE236" s="522"/>
      <c r="BF236" s="523"/>
    </row>
    <row r="237" spans="2:58" ht="20.25" customHeight="1" x14ac:dyDescent="0.4">
      <c r="B237" s="605"/>
      <c r="C237" s="613"/>
      <c r="D237" s="614"/>
      <c r="E237" s="615"/>
      <c r="F237" s="123">
        <f>C235</f>
        <v>0</v>
      </c>
      <c r="G237" s="513"/>
      <c r="H237" s="517"/>
      <c r="I237" s="515"/>
      <c r="J237" s="515"/>
      <c r="K237" s="516"/>
      <c r="L237" s="524"/>
      <c r="M237" s="525"/>
      <c r="N237" s="525"/>
      <c r="O237" s="526"/>
      <c r="P237" s="602" t="s">
        <v>50</v>
      </c>
      <c r="Q237" s="603"/>
      <c r="R237" s="604"/>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575">
        <f>IF($BB$3="４週",SUM(S237:AT237),IF($BB$3="暦月",SUM(S237:AW237),""))</f>
        <v>0</v>
      </c>
      <c r="AY237" s="576"/>
      <c r="AZ237" s="577">
        <f>IF($BB$3="４週",AX237/4,IF($BB$3="暦月",'通所型サービス（100名）'!AX237/('通所型サービス（100名）'!$BB$8/7),""))</f>
        <v>0</v>
      </c>
      <c r="BA237" s="578"/>
      <c r="BB237" s="621"/>
      <c r="BC237" s="525"/>
      <c r="BD237" s="525"/>
      <c r="BE237" s="525"/>
      <c r="BF237" s="526"/>
    </row>
    <row r="238" spans="2:58" ht="20.25" customHeight="1" x14ac:dyDescent="0.4">
      <c r="B238" s="605">
        <f>B235+1</f>
        <v>73</v>
      </c>
      <c r="C238" s="607"/>
      <c r="D238" s="608"/>
      <c r="E238" s="609"/>
      <c r="F238" s="120"/>
      <c r="G238" s="511"/>
      <c r="H238" s="514"/>
      <c r="I238" s="515"/>
      <c r="J238" s="515"/>
      <c r="K238" s="516"/>
      <c r="L238" s="518"/>
      <c r="M238" s="519"/>
      <c r="N238" s="519"/>
      <c r="O238" s="520"/>
      <c r="P238" s="527" t="s">
        <v>49</v>
      </c>
      <c r="Q238" s="528"/>
      <c r="R238" s="529"/>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724"/>
      <c r="AY238" s="725"/>
      <c r="AZ238" s="726"/>
      <c r="BA238" s="727"/>
      <c r="BB238" s="560"/>
      <c r="BC238" s="519"/>
      <c r="BD238" s="519"/>
      <c r="BE238" s="519"/>
      <c r="BF238" s="520"/>
    </row>
    <row r="239" spans="2:58" ht="20.25" customHeight="1" x14ac:dyDescent="0.4">
      <c r="B239" s="605"/>
      <c r="C239" s="610"/>
      <c r="D239" s="611"/>
      <c r="E239" s="612"/>
      <c r="F239" s="94"/>
      <c r="G239" s="512"/>
      <c r="H239" s="517"/>
      <c r="I239" s="515"/>
      <c r="J239" s="515"/>
      <c r="K239" s="516"/>
      <c r="L239" s="521"/>
      <c r="M239" s="522"/>
      <c r="N239" s="522"/>
      <c r="O239" s="523"/>
      <c r="P239" s="565" t="s">
        <v>15</v>
      </c>
      <c r="Q239" s="566"/>
      <c r="R239" s="56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568">
        <f>IF($BB$3="４週",SUM(S239:AT239),IF($BB$3="暦月",SUM(S239:AW239),""))</f>
        <v>0</v>
      </c>
      <c r="AY239" s="569"/>
      <c r="AZ239" s="570">
        <f>IF($BB$3="４週",AX239/4,IF($BB$3="暦月",'通所型サービス（100名）'!AX239/('通所型サービス（100名）'!$BB$8/7),""))</f>
        <v>0</v>
      </c>
      <c r="BA239" s="571"/>
      <c r="BB239" s="561"/>
      <c r="BC239" s="522"/>
      <c r="BD239" s="522"/>
      <c r="BE239" s="522"/>
      <c r="BF239" s="523"/>
    </row>
    <row r="240" spans="2:58" ht="20.25" customHeight="1" x14ac:dyDescent="0.4">
      <c r="B240" s="605"/>
      <c r="C240" s="613"/>
      <c r="D240" s="614"/>
      <c r="E240" s="615"/>
      <c r="F240" s="123">
        <f>C238</f>
        <v>0</v>
      </c>
      <c r="G240" s="513"/>
      <c r="H240" s="517"/>
      <c r="I240" s="515"/>
      <c r="J240" s="515"/>
      <c r="K240" s="516"/>
      <c r="L240" s="524"/>
      <c r="M240" s="525"/>
      <c r="N240" s="525"/>
      <c r="O240" s="526"/>
      <c r="P240" s="602" t="s">
        <v>50</v>
      </c>
      <c r="Q240" s="603"/>
      <c r="R240" s="604"/>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575">
        <f>IF($BB$3="４週",SUM(S240:AT240),IF($BB$3="暦月",SUM(S240:AW240),""))</f>
        <v>0</v>
      </c>
      <c r="AY240" s="576"/>
      <c r="AZ240" s="577">
        <f>IF($BB$3="４週",AX240/4,IF($BB$3="暦月",'通所型サービス（100名）'!AX240/('通所型サービス（100名）'!$BB$8/7),""))</f>
        <v>0</v>
      </c>
      <c r="BA240" s="578"/>
      <c r="BB240" s="621"/>
      <c r="BC240" s="525"/>
      <c r="BD240" s="525"/>
      <c r="BE240" s="525"/>
      <c r="BF240" s="526"/>
    </row>
    <row r="241" spans="2:58" ht="20.25" customHeight="1" x14ac:dyDescent="0.4">
      <c r="B241" s="605">
        <f>B238+1</f>
        <v>74</v>
      </c>
      <c r="C241" s="607"/>
      <c r="D241" s="608"/>
      <c r="E241" s="609"/>
      <c r="F241" s="120"/>
      <c r="G241" s="511"/>
      <c r="H241" s="514"/>
      <c r="I241" s="515"/>
      <c r="J241" s="515"/>
      <c r="K241" s="516"/>
      <c r="L241" s="518"/>
      <c r="M241" s="519"/>
      <c r="N241" s="519"/>
      <c r="O241" s="520"/>
      <c r="P241" s="527" t="s">
        <v>49</v>
      </c>
      <c r="Q241" s="528"/>
      <c r="R241" s="529"/>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724"/>
      <c r="AY241" s="725"/>
      <c r="AZ241" s="726"/>
      <c r="BA241" s="727"/>
      <c r="BB241" s="560"/>
      <c r="BC241" s="519"/>
      <c r="BD241" s="519"/>
      <c r="BE241" s="519"/>
      <c r="BF241" s="520"/>
    </row>
    <row r="242" spans="2:58" ht="20.25" customHeight="1" x14ac:dyDescent="0.4">
      <c r="B242" s="605"/>
      <c r="C242" s="610"/>
      <c r="D242" s="611"/>
      <c r="E242" s="612"/>
      <c r="F242" s="94"/>
      <c r="G242" s="512"/>
      <c r="H242" s="517"/>
      <c r="I242" s="515"/>
      <c r="J242" s="515"/>
      <c r="K242" s="516"/>
      <c r="L242" s="521"/>
      <c r="M242" s="522"/>
      <c r="N242" s="522"/>
      <c r="O242" s="523"/>
      <c r="P242" s="565" t="s">
        <v>15</v>
      </c>
      <c r="Q242" s="566"/>
      <c r="R242" s="56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568">
        <f>IF($BB$3="４週",SUM(S242:AT242),IF($BB$3="暦月",SUM(S242:AW242),""))</f>
        <v>0</v>
      </c>
      <c r="AY242" s="569"/>
      <c r="AZ242" s="570">
        <f>IF($BB$3="４週",AX242/4,IF($BB$3="暦月",'通所型サービス（100名）'!AX242/('通所型サービス（100名）'!$BB$8/7),""))</f>
        <v>0</v>
      </c>
      <c r="BA242" s="571"/>
      <c r="BB242" s="561"/>
      <c r="BC242" s="522"/>
      <c r="BD242" s="522"/>
      <c r="BE242" s="522"/>
      <c r="BF242" s="523"/>
    </row>
    <row r="243" spans="2:58" ht="20.25" customHeight="1" x14ac:dyDescent="0.4">
      <c r="B243" s="605"/>
      <c r="C243" s="613"/>
      <c r="D243" s="614"/>
      <c r="E243" s="615"/>
      <c r="F243" s="123">
        <f>C241</f>
        <v>0</v>
      </c>
      <c r="G243" s="513"/>
      <c r="H243" s="517"/>
      <c r="I243" s="515"/>
      <c r="J243" s="515"/>
      <c r="K243" s="516"/>
      <c r="L243" s="524"/>
      <c r="M243" s="525"/>
      <c r="N243" s="525"/>
      <c r="O243" s="526"/>
      <c r="P243" s="602" t="s">
        <v>50</v>
      </c>
      <c r="Q243" s="603"/>
      <c r="R243" s="604"/>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575">
        <f>IF($BB$3="４週",SUM(S243:AT243),IF($BB$3="暦月",SUM(S243:AW243),""))</f>
        <v>0</v>
      </c>
      <c r="AY243" s="576"/>
      <c r="AZ243" s="577">
        <f>IF($BB$3="４週",AX243/4,IF($BB$3="暦月",'通所型サービス（100名）'!AX243/('通所型サービス（100名）'!$BB$8/7),""))</f>
        <v>0</v>
      </c>
      <c r="BA243" s="578"/>
      <c r="BB243" s="621"/>
      <c r="BC243" s="525"/>
      <c r="BD243" s="525"/>
      <c r="BE243" s="525"/>
      <c r="BF243" s="526"/>
    </row>
    <row r="244" spans="2:58" ht="20.25" customHeight="1" x14ac:dyDescent="0.4">
      <c r="B244" s="605">
        <f>B241+1</f>
        <v>75</v>
      </c>
      <c r="C244" s="607"/>
      <c r="D244" s="608"/>
      <c r="E244" s="609"/>
      <c r="F244" s="120"/>
      <c r="G244" s="511"/>
      <c r="H244" s="514"/>
      <c r="I244" s="515"/>
      <c r="J244" s="515"/>
      <c r="K244" s="516"/>
      <c r="L244" s="518"/>
      <c r="M244" s="519"/>
      <c r="N244" s="519"/>
      <c r="O244" s="520"/>
      <c r="P244" s="527" t="s">
        <v>49</v>
      </c>
      <c r="Q244" s="528"/>
      <c r="R244" s="529"/>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724"/>
      <c r="AY244" s="725"/>
      <c r="AZ244" s="726"/>
      <c r="BA244" s="727"/>
      <c r="BB244" s="560"/>
      <c r="BC244" s="519"/>
      <c r="BD244" s="519"/>
      <c r="BE244" s="519"/>
      <c r="BF244" s="520"/>
    </row>
    <row r="245" spans="2:58" ht="20.25" customHeight="1" x14ac:dyDescent="0.4">
      <c r="B245" s="605"/>
      <c r="C245" s="610"/>
      <c r="D245" s="611"/>
      <c r="E245" s="612"/>
      <c r="F245" s="94"/>
      <c r="G245" s="512"/>
      <c r="H245" s="517"/>
      <c r="I245" s="515"/>
      <c r="J245" s="515"/>
      <c r="K245" s="516"/>
      <c r="L245" s="521"/>
      <c r="M245" s="522"/>
      <c r="N245" s="522"/>
      <c r="O245" s="523"/>
      <c r="P245" s="565" t="s">
        <v>15</v>
      </c>
      <c r="Q245" s="566"/>
      <c r="R245" s="56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568">
        <f>IF($BB$3="４週",SUM(S245:AT245),IF($BB$3="暦月",SUM(S245:AW245),""))</f>
        <v>0</v>
      </c>
      <c r="AY245" s="569"/>
      <c r="AZ245" s="570">
        <f>IF($BB$3="４週",AX245/4,IF($BB$3="暦月",'通所型サービス（100名）'!AX245/('通所型サービス（100名）'!$BB$8/7),""))</f>
        <v>0</v>
      </c>
      <c r="BA245" s="571"/>
      <c r="BB245" s="561"/>
      <c r="BC245" s="522"/>
      <c r="BD245" s="522"/>
      <c r="BE245" s="522"/>
      <c r="BF245" s="523"/>
    </row>
    <row r="246" spans="2:58" ht="20.25" customHeight="1" x14ac:dyDescent="0.4">
      <c r="B246" s="605"/>
      <c r="C246" s="613"/>
      <c r="D246" s="614"/>
      <c r="E246" s="615"/>
      <c r="F246" s="123">
        <f>C244</f>
        <v>0</v>
      </c>
      <c r="G246" s="513"/>
      <c r="H246" s="517"/>
      <c r="I246" s="515"/>
      <c r="J246" s="515"/>
      <c r="K246" s="516"/>
      <c r="L246" s="524"/>
      <c r="M246" s="525"/>
      <c r="N246" s="525"/>
      <c r="O246" s="526"/>
      <c r="P246" s="602" t="s">
        <v>50</v>
      </c>
      <c r="Q246" s="603"/>
      <c r="R246" s="604"/>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575">
        <f>IF($BB$3="４週",SUM(S246:AT246),IF($BB$3="暦月",SUM(S246:AW246),""))</f>
        <v>0</v>
      </c>
      <c r="AY246" s="576"/>
      <c r="AZ246" s="577">
        <f>IF($BB$3="４週",AX246/4,IF($BB$3="暦月",'通所型サービス（100名）'!AX246/('通所型サービス（100名）'!$BB$8/7),""))</f>
        <v>0</v>
      </c>
      <c r="BA246" s="578"/>
      <c r="BB246" s="621"/>
      <c r="BC246" s="525"/>
      <c r="BD246" s="525"/>
      <c r="BE246" s="525"/>
      <c r="BF246" s="526"/>
    </row>
    <row r="247" spans="2:58" ht="20.25" customHeight="1" x14ac:dyDescent="0.4">
      <c r="B247" s="605">
        <f>B244+1</f>
        <v>76</v>
      </c>
      <c r="C247" s="607"/>
      <c r="D247" s="608"/>
      <c r="E247" s="609"/>
      <c r="F247" s="120"/>
      <c r="G247" s="511"/>
      <c r="H247" s="514"/>
      <c r="I247" s="515"/>
      <c r="J247" s="515"/>
      <c r="K247" s="516"/>
      <c r="L247" s="518"/>
      <c r="M247" s="519"/>
      <c r="N247" s="519"/>
      <c r="O247" s="520"/>
      <c r="P247" s="527" t="s">
        <v>49</v>
      </c>
      <c r="Q247" s="528"/>
      <c r="R247" s="529"/>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724"/>
      <c r="AY247" s="725"/>
      <c r="AZ247" s="726"/>
      <c r="BA247" s="727"/>
      <c r="BB247" s="560"/>
      <c r="BC247" s="519"/>
      <c r="BD247" s="519"/>
      <c r="BE247" s="519"/>
      <c r="BF247" s="520"/>
    </row>
    <row r="248" spans="2:58" ht="20.25" customHeight="1" x14ac:dyDescent="0.4">
      <c r="B248" s="605"/>
      <c r="C248" s="610"/>
      <c r="D248" s="611"/>
      <c r="E248" s="612"/>
      <c r="F248" s="94"/>
      <c r="G248" s="512"/>
      <c r="H248" s="517"/>
      <c r="I248" s="515"/>
      <c r="J248" s="515"/>
      <c r="K248" s="516"/>
      <c r="L248" s="521"/>
      <c r="M248" s="522"/>
      <c r="N248" s="522"/>
      <c r="O248" s="523"/>
      <c r="P248" s="565" t="s">
        <v>15</v>
      </c>
      <c r="Q248" s="566"/>
      <c r="R248" s="56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568">
        <f>IF($BB$3="４週",SUM(S248:AT248),IF($BB$3="暦月",SUM(S248:AW248),""))</f>
        <v>0</v>
      </c>
      <c r="AY248" s="569"/>
      <c r="AZ248" s="570">
        <f>IF($BB$3="４週",AX248/4,IF($BB$3="暦月",'通所型サービス（100名）'!AX248/('通所型サービス（100名）'!$BB$8/7),""))</f>
        <v>0</v>
      </c>
      <c r="BA248" s="571"/>
      <c r="BB248" s="561"/>
      <c r="BC248" s="522"/>
      <c r="BD248" s="522"/>
      <c r="BE248" s="522"/>
      <c r="BF248" s="523"/>
    </row>
    <row r="249" spans="2:58" ht="20.25" customHeight="1" x14ac:dyDescent="0.4">
      <c r="B249" s="605"/>
      <c r="C249" s="613"/>
      <c r="D249" s="614"/>
      <c r="E249" s="615"/>
      <c r="F249" s="123">
        <f>C247</f>
        <v>0</v>
      </c>
      <c r="G249" s="513"/>
      <c r="H249" s="517"/>
      <c r="I249" s="515"/>
      <c r="J249" s="515"/>
      <c r="K249" s="516"/>
      <c r="L249" s="524"/>
      <c r="M249" s="525"/>
      <c r="N249" s="525"/>
      <c r="O249" s="526"/>
      <c r="P249" s="602" t="s">
        <v>50</v>
      </c>
      <c r="Q249" s="603"/>
      <c r="R249" s="604"/>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575">
        <f>IF($BB$3="４週",SUM(S249:AT249),IF($BB$3="暦月",SUM(S249:AW249),""))</f>
        <v>0</v>
      </c>
      <c r="AY249" s="576"/>
      <c r="AZ249" s="577">
        <f>IF($BB$3="４週",AX249/4,IF($BB$3="暦月",'通所型サービス（100名）'!AX249/('通所型サービス（100名）'!$BB$8/7),""))</f>
        <v>0</v>
      </c>
      <c r="BA249" s="578"/>
      <c r="BB249" s="621"/>
      <c r="BC249" s="525"/>
      <c r="BD249" s="525"/>
      <c r="BE249" s="525"/>
      <c r="BF249" s="526"/>
    </row>
    <row r="250" spans="2:58" ht="20.25" customHeight="1" x14ac:dyDescent="0.4">
      <c r="B250" s="605">
        <f>B247+1</f>
        <v>77</v>
      </c>
      <c r="C250" s="607"/>
      <c r="D250" s="608"/>
      <c r="E250" s="609"/>
      <c r="F250" s="120"/>
      <c r="G250" s="511"/>
      <c r="H250" s="514"/>
      <c r="I250" s="515"/>
      <c r="J250" s="515"/>
      <c r="K250" s="516"/>
      <c r="L250" s="518"/>
      <c r="M250" s="519"/>
      <c r="N250" s="519"/>
      <c r="O250" s="520"/>
      <c r="P250" s="527" t="s">
        <v>49</v>
      </c>
      <c r="Q250" s="528"/>
      <c r="R250" s="529"/>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724"/>
      <c r="AY250" s="725"/>
      <c r="AZ250" s="726"/>
      <c r="BA250" s="727"/>
      <c r="BB250" s="560"/>
      <c r="BC250" s="519"/>
      <c r="BD250" s="519"/>
      <c r="BE250" s="519"/>
      <c r="BF250" s="520"/>
    </row>
    <row r="251" spans="2:58" ht="20.25" customHeight="1" x14ac:dyDescent="0.4">
      <c r="B251" s="605"/>
      <c r="C251" s="610"/>
      <c r="D251" s="611"/>
      <c r="E251" s="612"/>
      <c r="F251" s="94"/>
      <c r="G251" s="512"/>
      <c r="H251" s="517"/>
      <c r="I251" s="515"/>
      <c r="J251" s="515"/>
      <c r="K251" s="516"/>
      <c r="L251" s="521"/>
      <c r="M251" s="522"/>
      <c r="N251" s="522"/>
      <c r="O251" s="523"/>
      <c r="P251" s="565" t="s">
        <v>15</v>
      </c>
      <c r="Q251" s="566"/>
      <c r="R251" s="56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568">
        <f>IF($BB$3="４週",SUM(S251:AT251),IF($BB$3="暦月",SUM(S251:AW251),""))</f>
        <v>0</v>
      </c>
      <c r="AY251" s="569"/>
      <c r="AZ251" s="570">
        <f>IF($BB$3="４週",AX251/4,IF($BB$3="暦月",'通所型サービス（100名）'!AX251/('通所型サービス（100名）'!$BB$8/7),""))</f>
        <v>0</v>
      </c>
      <c r="BA251" s="571"/>
      <c r="BB251" s="561"/>
      <c r="BC251" s="522"/>
      <c r="BD251" s="522"/>
      <c r="BE251" s="522"/>
      <c r="BF251" s="523"/>
    </row>
    <row r="252" spans="2:58" ht="20.25" customHeight="1" x14ac:dyDescent="0.4">
      <c r="B252" s="605"/>
      <c r="C252" s="613"/>
      <c r="D252" s="614"/>
      <c r="E252" s="615"/>
      <c r="F252" s="123">
        <f>C250</f>
        <v>0</v>
      </c>
      <c r="G252" s="513"/>
      <c r="H252" s="517"/>
      <c r="I252" s="515"/>
      <c r="J252" s="515"/>
      <c r="K252" s="516"/>
      <c r="L252" s="524"/>
      <c r="M252" s="525"/>
      <c r="N252" s="525"/>
      <c r="O252" s="526"/>
      <c r="P252" s="602" t="s">
        <v>50</v>
      </c>
      <c r="Q252" s="603"/>
      <c r="R252" s="604"/>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575">
        <f>IF($BB$3="４週",SUM(S252:AT252),IF($BB$3="暦月",SUM(S252:AW252),""))</f>
        <v>0</v>
      </c>
      <c r="AY252" s="576"/>
      <c r="AZ252" s="577">
        <f>IF($BB$3="４週",AX252/4,IF($BB$3="暦月",'通所型サービス（100名）'!AX252/('通所型サービス（100名）'!$BB$8/7),""))</f>
        <v>0</v>
      </c>
      <c r="BA252" s="578"/>
      <c r="BB252" s="621"/>
      <c r="BC252" s="525"/>
      <c r="BD252" s="525"/>
      <c r="BE252" s="525"/>
      <c r="BF252" s="526"/>
    </row>
    <row r="253" spans="2:58" ht="20.25" customHeight="1" x14ac:dyDescent="0.4">
      <c r="B253" s="605">
        <f>B250+1</f>
        <v>78</v>
      </c>
      <c r="C253" s="607"/>
      <c r="D253" s="608"/>
      <c r="E253" s="609"/>
      <c r="F253" s="120"/>
      <c r="G253" s="511"/>
      <c r="H253" s="514"/>
      <c r="I253" s="515"/>
      <c r="J253" s="515"/>
      <c r="K253" s="516"/>
      <c r="L253" s="518"/>
      <c r="M253" s="519"/>
      <c r="N253" s="519"/>
      <c r="O253" s="520"/>
      <c r="P253" s="527" t="s">
        <v>49</v>
      </c>
      <c r="Q253" s="528"/>
      <c r="R253" s="529"/>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724"/>
      <c r="AY253" s="725"/>
      <c r="AZ253" s="726"/>
      <c r="BA253" s="727"/>
      <c r="BB253" s="560"/>
      <c r="BC253" s="519"/>
      <c r="BD253" s="519"/>
      <c r="BE253" s="519"/>
      <c r="BF253" s="520"/>
    </row>
    <row r="254" spans="2:58" ht="20.25" customHeight="1" x14ac:dyDescent="0.4">
      <c r="B254" s="605"/>
      <c r="C254" s="610"/>
      <c r="D254" s="611"/>
      <c r="E254" s="612"/>
      <c r="F254" s="94"/>
      <c r="G254" s="512"/>
      <c r="H254" s="517"/>
      <c r="I254" s="515"/>
      <c r="J254" s="515"/>
      <c r="K254" s="516"/>
      <c r="L254" s="521"/>
      <c r="M254" s="522"/>
      <c r="N254" s="522"/>
      <c r="O254" s="523"/>
      <c r="P254" s="565" t="s">
        <v>15</v>
      </c>
      <c r="Q254" s="566"/>
      <c r="R254" s="56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568">
        <f>IF($BB$3="４週",SUM(S254:AT254),IF($BB$3="暦月",SUM(S254:AW254),""))</f>
        <v>0</v>
      </c>
      <c r="AY254" s="569"/>
      <c r="AZ254" s="570">
        <f>IF($BB$3="４週",AX254/4,IF($BB$3="暦月",'通所型サービス（100名）'!AX254/('通所型サービス（100名）'!$BB$8/7),""))</f>
        <v>0</v>
      </c>
      <c r="BA254" s="571"/>
      <c r="BB254" s="561"/>
      <c r="BC254" s="522"/>
      <c r="BD254" s="522"/>
      <c r="BE254" s="522"/>
      <c r="BF254" s="523"/>
    </row>
    <row r="255" spans="2:58" ht="20.25" customHeight="1" x14ac:dyDescent="0.4">
      <c r="B255" s="605"/>
      <c r="C255" s="613"/>
      <c r="D255" s="614"/>
      <c r="E255" s="615"/>
      <c r="F255" s="123">
        <f>C253</f>
        <v>0</v>
      </c>
      <c r="G255" s="513"/>
      <c r="H255" s="517"/>
      <c r="I255" s="515"/>
      <c r="J255" s="515"/>
      <c r="K255" s="516"/>
      <c r="L255" s="524"/>
      <c r="M255" s="525"/>
      <c r="N255" s="525"/>
      <c r="O255" s="526"/>
      <c r="P255" s="602" t="s">
        <v>50</v>
      </c>
      <c r="Q255" s="603"/>
      <c r="R255" s="604"/>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575">
        <f>IF($BB$3="４週",SUM(S255:AT255),IF($BB$3="暦月",SUM(S255:AW255),""))</f>
        <v>0</v>
      </c>
      <c r="AY255" s="576"/>
      <c r="AZ255" s="577">
        <f>IF($BB$3="４週",AX255/4,IF($BB$3="暦月",'通所型サービス（100名）'!AX255/('通所型サービス（100名）'!$BB$8/7),""))</f>
        <v>0</v>
      </c>
      <c r="BA255" s="578"/>
      <c r="BB255" s="621"/>
      <c r="BC255" s="525"/>
      <c r="BD255" s="525"/>
      <c r="BE255" s="525"/>
      <c r="BF255" s="526"/>
    </row>
    <row r="256" spans="2:58" ht="20.25" customHeight="1" x14ac:dyDescent="0.4">
      <c r="B256" s="605">
        <f>B253+1</f>
        <v>79</v>
      </c>
      <c r="C256" s="607"/>
      <c r="D256" s="608"/>
      <c r="E256" s="609"/>
      <c r="F256" s="120"/>
      <c r="G256" s="511"/>
      <c r="H256" s="514"/>
      <c r="I256" s="515"/>
      <c r="J256" s="515"/>
      <c r="K256" s="516"/>
      <c r="L256" s="518"/>
      <c r="M256" s="519"/>
      <c r="N256" s="519"/>
      <c r="O256" s="520"/>
      <c r="P256" s="527" t="s">
        <v>49</v>
      </c>
      <c r="Q256" s="528"/>
      <c r="R256" s="529"/>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724"/>
      <c r="AY256" s="725"/>
      <c r="AZ256" s="726"/>
      <c r="BA256" s="727"/>
      <c r="BB256" s="560"/>
      <c r="BC256" s="519"/>
      <c r="BD256" s="519"/>
      <c r="BE256" s="519"/>
      <c r="BF256" s="520"/>
    </row>
    <row r="257" spans="2:58" ht="20.25" customHeight="1" x14ac:dyDescent="0.4">
      <c r="B257" s="605"/>
      <c r="C257" s="610"/>
      <c r="D257" s="611"/>
      <c r="E257" s="612"/>
      <c r="F257" s="94"/>
      <c r="G257" s="512"/>
      <c r="H257" s="517"/>
      <c r="I257" s="515"/>
      <c r="J257" s="515"/>
      <c r="K257" s="516"/>
      <c r="L257" s="521"/>
      <c r="M257" s="522"/>
      <c r="N257" s="522"/>
      <c r="O257" s="523"/>
      <c r="P257" s="565" t="s">
        <v>15</v>
      </c>
      <c r="Q257" s="566"/>
      <c r="R257" s="56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568">
        <f>IF($BB$3="４週",SUM(S257:AT257),IF($BB$3="暦月",SUM(S257:AW257),""))</f>
        <v>0</v>
      </c>
      <c r="AY257" s="569"/>
      <c r="AZ257" s="570">
        <f>IF($BB$3="４週",AX257/4,IF($BB$3="暦月",'通所型サービス（100名）'!AX257/('通所型サービス（100名）'!$BB$8/7),""))</f>
        <v>0</v>
      </c>
      <c r="BA257" s="571"/>
      <c r="BB257" s="561"/>
      <c r="BC257" s="522"/>
      <c r="BD257" s="522"/>
      <c r="BE257" s="522"/>
      <c r="BF257" s="523"/>
    </row>
    <row r="258" spans="2:58" ht="20.25" customHeight="1" x14ac:dyDescent="0.4">
      <c r="B258" s="605"/>
      <c r="C258" s="613"/>
      <c r="D258" s="614"/>
      <c r="E258" s="615"/>
      <c r="F258" s="123">
        <f>C256</f>
        <v>0</v>
      </c>
      <c r="G258" s="513"/>
      <c r="H258" s="517"/>
      <c r="I258" s="515"/>
      <c r="J258" s="515"/>
      <c r="K258" s="516"/>
      <c r="L258" s="524"/>
      <c r="M258" s="525"/>
      <c r="N258" s="525"/>
      <c r="O258" s="526"/>
      <c r="P258" s="602" t="s">
        <v>50</v>
      </c>
      <c r="Q258" s="603"/>
      <c r="R258" s="604"/>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575">
        <f>IF($BB$3="４週",SUM(S258:AT258),IF($BB$3="暦月",SUM(S258:AW258),""))</f>
        <v>0</v>
      </c>
      <c r="AY258" s="576"/>
      <c r="AZ258" s="577">
        <f>IF($BB$3="４週",AX258/4,IF($BB$3="暦月",'通所型サービス（100名）'!AX258/('通所型サービス（100名）'!$BB$8/7),""))</f>
        <v>0</v>
      </c>
      <c r="BA258" s="578"/>
      <c r="BB258" s="621"/>
      <c r="BC258" s="525"/>
      <c r="BD258" s="525"/>
      <c r="BE258" s="525"/>
      <c r="BF258" s="526"/>
    </row>
    <row r="259" spans="2:58" ht="20.25" customHeight="1" x14ac:dyDescent="0.4">
      <c r="B259" s="605">
        <f>B256+1</f>
        <v>80</v>
      </c>
      <c r="C259" s="607"/>
      <c r="D259" s="608"/>
      <c r="E259" s="609"/>
      <c r="F259" s="120"/>
      <c r="G259" s="511"/>
      <c r="H259" s="514"/>
      <c r="I259" s="515"/>
      <c r="J259" s="515"/>
      <c r="K259" s="516"/>
      <c r="L259" s="518"/>
      <c r="M259" s="519"/>
      <c r="N259" s="519"/>
      <c r="O259" s="520"/>
      <c r="P259" s="527" t="s">
        <v>49</v>
      </c>
      <c r="Q259" s="528"/>
      <c r="R259" s="529"/>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724"/>
      <c r="AY259" s="725"/>
      <c r="AZ259" s="726"/>
      <c r="BA259" s="727"/>
      <c r="BB259" s="560"/>
      <c r="BC259" s="519"/>
      <c r="BD259" s="519"/>
      <c r="BE259" s="519"/>
      <c r="BF259" s="520"/>
    </row>
    <row r="260" spans="2:58" ht="20.25" customHeight="1" x14ac:dyDescent="0.4">
      <c r="B260" s="605"/>
      <c r="C260" s="610"/>
      <c r="D260" s="611"/>
      <c r="E260" s="612"/>
      <c r="F260" s="94"/>
      <c r="G260" s="512"/>
      <c r="H260" s="517"/>
      <c r="I260" s="515"/>
      <c r="J260" s="515"/>
      <c r="K260" s="516"/>
      <c r="L260" s="521"/>
      <c r="M260" s="522"/>
      <c r="N260" s="522"/>
      <c r="O260" s="523"/>
      <c r="P260" s="565" t="s">
        <v>15</v>
      </c>
      <c r="Q260" s="566"/>
      <c r="R260" s="56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568">
        <f>IF($BB$3="４週",SUM(S260:AT260),IF($BB$3="暦月",SUM(S260:AW260),""))</f>
        <v>0</v>
      </c>
      <c r="AY260" s="569"/>
      <c r="AZ260" s="570">
        <f>IF($BB$3="４週",AX260/4,IF($BB$3="暦月",'通所型サービス（100名）'!AX260/('通所型サービス（100名）'!$BB$8/7),""))</f>
        <v>0</v>
      </c>
      <c r="BA260" s="571"/>
      <c r="BB260" s="561"/>
      <c r="BC260" s="522"/>
      <c r="BD260" s="522"/>
      <c r="BE260" s="522"/>
      <c r="BF260" s="523"/>
    </row>
    <row r="261" spans="2:58" ht="20.25" customHeight="1" x14ac:dyDescent="0.4">
      <c r="B261" s="605"/>
      <c r="C261" s="613"/>
      <c r="D261" s="614"/>
      <c r="E261" s="615"/>
      <c r="F261" s="123">
        <f>C259</f>
        <v>0</v>
      </c>
      <c r="G261" s="513"/>
      <c r="H261" s="517"/>
      <c r="I261" s="515"/>
      <c r="J261" s="515"/>
      <c r="K261" s="516"/>
      <c r="L261" s="524"/>
      <c r="M261" s="525"/>
      <c r="N261" s="525"/>
      <c r="O261" s="526"/>
      <c r="P261" s="602" t="s">
        <v>50</v>
      </c>
      <c r="Q261" s="603"/>
      <c r="R261" s="604"/>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575">
        <f>IF($BB$3="４週",SUM(S261:AT261),IF($BB$3="暦月",SUM(S261:AW261),""))</f>
        <v>0</v>
      </c>
      <c r="AY261" s="576"/>
      <c r="AZ261" s="577">
        <f>IF($BB$3="４週",AX261/4,IF($BB$3="暦月",'通所型サービス（100名）'!AX261/('通所型サービス（100名）'!$BB$8/7),""))</f>
        <v>0</v>
      </c>
      <c r="BA261" s="578"/>
      <c r="BB261" s="621"/>
      <c r="BC261" s="525"/>
      <c r="BD261" s="525"/>
      <c r="BE261" s="525"/>
      <c r="BF261" s="526"/>
    </row>
    <row r="262" spans="2:58" ht="20.25" customHeight="1" x14ac:dyDescent="0.4">
      <c r="B262" s="605">
        <f>B259+1</f>
        <v>81</v>
      </c>
      <c r="C262" s="607"/>
      <c r="D262" s="608"/>
      <c r="E262" s="609"/>
      <c r="F262" s="120"/>
      <c r="G262" s="511"/>
      <c r="H262" s="514"/>
      <c r="I262" s="515"/>
      <c r="J262" s="515"/>
      <c r="K262" s="516"/>
      <c r="L262" s="518"/>
      <c r="M262" s="519"/>
      <c r="N262" s="519"/>
      <c r="O262" s="520"/>
      <c r="P262" s="527" t="s">
        <v>49</v>
      </c>
      <c r="Q262" s="528"/>
      <c r="R262" s="529"/>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724"/>
      <c r="AY262" s="725"/>
      <c r="AZ262" s="726"/>
      <c r="BA262" s="727"/>
      <c r="BB262" s="560"/>
      <c r="BC262" s="519"/>
      <c r="BD262" s="519"/>
      <c r="BE262" s="519"/>
      <c r="BF262" s="520"/>
    </row>
    <row r="263" spans="2:58" ht="20.25" customHeight="1" x14ac:dyDescent="0.4">
      <c r="B263" s="605"/>
      <c r="C263" s="610"/>
      <c r="D263" s="611"/>
      <c r="E263" s="612"/>
      <c r="F263" s="94"/>
      <c r="G263" s="512"/>
      <c r="H263" s="517"/>
      <c r="I263" s="515"/>
      <c r="J263" s="515"/>
      <c r="K263" s="516"/>
      <c r="L263" s="521"/>
      <c r="M263" s="522"/>
      <c r="N263" s="522"/>
      <c r="O263" s="523"/>
      <c r="P263" s="565" t="s">
        <v>15</v>
      </c>
      <c r="Q263" s="566"/>
      <c r="R263" s="56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568">
        <f>IF($BB$3="４週",SUM(S263:AT263),IF($BB$3="暦月",SUM(S263:AW263),""))</f>
        <v>0</v>
      </c>
      <c r="AY263" s="569"/>
      <c r="AZ263" s="570">
        <f>IF($BB$3="４週",AX263/4,IF($BB$3="暦月",'通所型サービス（100名）'!AX263/('通所型サービス（100名）'!$BB$8/7),""))</f>
        <v>0</v>
      </c>
      <c r="BA263" s="571"/>
      <c r="BB263" s="561"/>
      <c r="BC263" s="522"/>
      <c r="BD263" s="522"/>
      <c r="BE263" s="522"/>
      <c r="BF263" s="523"/>
    </row>
    <row r="264" spans="2:58" ht="20.25" customHeight="1" x14ac:dyDescent="0.4">
      <c r="B264" s="605"/>
      <c r="C264" s="613"/>
      <c r="D264" s="614"/>
      <c r="E264" s="615"/>
      <c r="F264" s="123">
        <f>C262</f>
        <v>0</v>
      </c>
      <c r="G264" s="513"/>
      <c r="H264" s="517"/>
      <c r="I264" s="515"/>
      <c r="J264" s="515"/>
      <c r="K264" s="516"/>
      <c r="L264" s="524"/>
      <c r="M264" s="525"/>
      <c r="N264" s="525"/>
      <c r="O264" s="526"/>
      <c r="P264" s="602" t="s">
        <v>50</v>
      </c>
      <c r="Q264" s="603"/>
      <c r="R264" s="604"/>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575">
        <f>IF($BB$3="４週",SUM(S264:AT264),IF($BB$3="暦月",SUM(S264:AW264),""))</f>
        <v>0</v>
      </c>
      <c r="AY264" s="576"/>
      <c r="AZ264" s="577">
        <f>IF($BB$3="４週",AX264/4,IF($BB$3="暦月",'通所型サービス（100名）'!AX264/('通所型サービス（100名）'!$BB$8/7),""))</f>
        <v>0</v>
      </c>
      <c r="BA264" s="578"/>
      <c r="BB264" s="621"/>
      <c r="BC264" s="525"/>
      <c r="BD264" s="525"/>
      <c r="BE264" s="525"/>
      <c r="BF264" s="526"/>
    </row>
    <row r="265" spans="2:58" ht="20.25" customHeight="1" x14ac:dyDescent="0.4">
      <c r="B265" s="605">
        <f>B262+1</f>
        <v>82</v>
      </c>
      <c r="C265" s="607"/>
      <c r="D265" s="608"/>
      <c r="E265" s="609"/>
      <c r="F265" s="120"/>
      <c r="G265" s="511"/>
      <c r="H265" s="514"/>
      <c r="I265" s="515"/>
      <c r="J265" s="515"/>
      <c r="K265" s="516"/>
      <c r="L265" s="518"/>
      <c r="M265" s="519"/>
      <c r="N265" s="519"/>
      <c r="O265" s="520"/>
      <c r="P265" s="527" t="s">
        <v>49</v>
      </c>
      <c r="Q265" s="528"/>
      <c r="R265" s="529"/>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724"/>
      <c r="AY265" s="725"/>
      <c r="AZ265" s="726"/>
      <c r="BA265" s="727"/>
      <c r="BB265" s="560"/>
      <c r="BC265" s="519"/>
      <c r="BD265" s="519"/>
      <c r="BE265" s="519"/>
      <c r="BF265" s="520"/>
    </row>
    <row r="266" spans="2:58" ht="20.25" customHeight="1" x14ac:dyDescent="0.4">
      <c r="B266" s="605"/>
      <c r="C266" s="610"/>
      <c r="D266" s="611"/>
      <c r="E266" s="612"/>
      <c r="F266" s="94"/>
      <c r="G266" s="512"/>
      <c r="H266" s="517"/>
      <c r="I266" s="515"/>
      <c r="J266" s="515"/>
      <c r="K266" s="516"/>
      <c r="L266" s="521"/>
      <c r="M266" s="522"/>
      <c r="N266" s="522"/>
      <c r="O266" s="523"/>
      <c r="P266" s="565" t="s">
        <v>15</v>
      </c>
      <c r="Q266" s="566"/>
      <c r="R266" s="56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568">
        <f>IF($BB$3="４週",SUM(S266:AT266),IF($BB$3="暦月",SUM(S266:AW266),""))</f>
        <v>0</v>
      </c>
      <c r="AY266" s="569"/>
      <c r="AZ266" s="570">
        <f>IF($BB$3="４週",AX266/4,IF($BB$3="暦月",'通所型サービス（100名）'!AX266/('通所型サービス（100名）'!$BB$8/7),""))</f>
        <v>0</v>
      </c>
      <c r="BA266" s="571"/>
      <c r="BB266" s="561"/>
      <c r="BC266" s="522"/>
      <c r="BD266" s="522"/>
      <c r="BE266" s="522"/>
      <c r="BF266" s="523"/>
    </row>
    <row r="267" spans="2:58" ht="20.25" customHeight="1" x14ac:dyDescent="0.4">
      <c r="B267" s="605"/>
      <c r="C267" s="613"/>
      <c r="D267" s="614"/>
      <c r="E267" s="615"/>
      <c r="F267" s="123">
        <f>C265</f>
        <v>0</v>
      </c>
      <c r="G267" s="513"/>
      <c r="H267" s="517"/>
      <c r="I267" s="515"/>
      <c r="J267" s="515"/>
      <c r="K267" s="516"/>
      <c r="L267" s="524"/>
      <c r="M267" s="525"/>
      <c r="N267" s="525"/>
      <c r="O267" s="526"/>
      <c r="P267" s="602" t="s">
        <v>50</v>
      </c>
      <c r="Q267" s="603"/>
      <c r="R267" s="604"/>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575">
        <f>IF($BB$3="４週",SUM(S267:AT267),IF($BB$3="暦月",SUM(S267:AW267),""))</f>
        <v>0</v>
      </c>
      <c r="AY267" s="576"/>
      <c r="AZ267" s="577">
        <f>IF($BB$3="４週",AX267/4,IF($BB$3="暦月",'通所型サービス（100名）'!AX267/('通所型サービス（100名）'!$BB$8/7),""))</f>
        <v>0</v>
      </c>
      <c r="BA267" s="578"/>
      <c r="BB267" s="621"/>
      <c r="BC267" s="525"/>
      <c r="BD267" s="525"/>
      <c r="BE267" s="525"/>
      <c r="BF267" s="526"/>
    </row>
    <row r="268" spans="2:58" ht="20.25" customHeight="1" x14ac:dyDescent="0.4">
      <c r="B268" s="605">
        <f>B265+1</f>
        <v>83</v>
      </c>
      <c r="C268" s="607"/>
      <c r="D268" s="608"/>
      <c r="E268" s="609"/>
      <c r="F268" s="120"/>
      <c r="G268" s="511"/>
      <c r="H268" s="514"/>
      <c r="I268" s="515"/>
      <c r="J268" s="515"/>
      <c r="K268" s="516"/>
      <c r="L268" s="518"/>
      <c r="M268" s="519"/>
      <c r="N268" s="519"/>
      <c r="O268" s="520"/>
      <c r="P268" s="527" t="s">
        <v>49</v>
      </c>
      <c r="Q268" s="528"/>
      <c r="R268" s="529"/>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724"/>
      <c r="AY268" s="725"/>
      <c r="AZ268" s="726"/>
      <c r="BA268" s="727"/>
      <c r="BB268" s="560"/>
      <c r="BC268" s="519"/>
      <c r="BD268" s="519"/>
      <c r="BE268" s="519"/>
      <c r="BF268" s="520"/>
    </row>
    <row r="269" spans="2:58" ht="20.25" customHeight="1" x14ac:dyDescent="0.4">
      <c r="B269" s="605"/>
      <c r="C269" s="610"/>
      <c r="D269" s="611"/>
      <c r="E269" s="612"/>
      <c r="F269" s="94"/>
      <c r="G269" s="512"/>
      <c r="H269" s="517"/>
      <c r="I269" s="515"/>
      <c r="J269" s="515"/>
      <c r="K269" s="516"/>
      <c r="L269" s="521"/>
      <c r="M269" s="522"/>
      <c r="N269" s="522"/>
      <c r="O269" s="523"/>
      <c r="P269" s="565" t="s">
        <v>15</v>
      </c>
      <c r="Q269" s="566"/>
      <c r="R269" s="56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568">
        <f>IF($BB$3="４週",SUM(S269:AT269),IF($BB$3="暦月",SUM(S269:AW269),""))</f>
        <v>0</v>
      </c>
      <c r="AY269" s="569"/>
      <c r="AZ269" s="570">
        <f>IF($BB$3="４週",AX269/4,IF($BB$3="暦月",'通所型サービス（100名）'!AX269/('通所型サービス（100名）'!$BB$8/7),""))</f>
        <v>0</v>
      </c>
      <c r="BA269" s="571"/>
      <c r="BB269" s="561"/>
      <c r="BC269" s="522"/>
      <c r="BD269" s="522"/>
      <c r="BE269" s="522"/>
      <c r="BF269" s="523"/>
    </row>
    <row r="270" spans="2:58" ht="20.25" customHeight="1" x14ac:dyDescent="0.4">
      <c r="B270" s="605"/>
      <c r="C270" s="613"/>
      <c r="D270" s="614"/>
      <c r="E270" s="615"/>
      <c r="F270" s="123">
        <f>C268</f>
        <v>0</v>
      </c>
      <c r="G270" s="513"/>
      <c r="H270" s="517"/>
      <c r="I270" s="515"/>
      <c r="J270" s="515"/>
      <c r="K270" s="516"/>
      <c r="L270" s="524"/>
      <c r="M270" s="525"/>
      <c r="N270" s="525"/>
      <c r="O270" s="526"/>
      <c r="P270" s="602" t="s">
        <v>50</v>
      </c>
      <c r="Q270" s="603"/>
      <c r="R270" s="604"/>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575">
        <f>IF($BB$3="４週",SUM(S270:AT270),IF($BB$3="暦月",SUM(S270:AW270),""))</f>
        <v>0</v>
      </c>
      <c r="AY270" s="576"/>
      <c r="AZ270" s="577">
        <f>IF($BB$3="４週",AX270/4,IF($BB$3="暦月",'通所型サービス（100名）'!AX270/('通所型サービス（100名）'!$BB$8/7),""))</f>
        <v>0</v>
      </c>
      <c r="BA270" s="578"/>
      <c r="BB270" s="621"/>
      <c r="BC270" s="525"/>
      <c r="BD270" s="525"/>
      <c r="BE270" s="525"/>
      <c r="BF270" s="526"/>
    </row>
    <row r="271" spans="2:58" ht="20.25" customHeight="1" x14ac:dyDescent="0.4">
      <c r="B271" s="605">
        <f>B268+1</f>
        <v>84</v>
      </c>
      <c r="C271" s="607"/>
      <c r="D271" s="608"/>
      <c r="E271" s="609"/>
      <c r="F271" s="120"/>
      <c r="G271" s="511"/>
      <c r="H271" s="514"/>
      <c r="I271" s="515"/>
      <c r="J271" s="515"/>
      <c r="K271" s="516"/>
      <c r="L271" s="518"/>
      <c r="M271" s="519"/>
      <c r="N271" s="519"/>
      <c r="O271" s="520"/>
      <c r="P271" s="527" t="s">
        <v>49</v>
      </c>
      <c r="Q271" s="528"/>
      <c r="R271" s="529"/>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724"/>
      <c r="AY271" s="725"/>
      <c r="AZ271" s="726"/>
      <c r="BA271" s="727"/>
      <c r="BB271" s="560"/>
      <c r="BC271" s="519"/>
      <c r="BD271" s="519"/>
      <c r="BE271" s="519"/>
      <c r="BF271" s="520"/>
    </row>
    <row r="272" spans="2:58" ht="20.25" customHeight="1" x14ac:dyDescent="0.4">
      <c r="B272" s="605"/>
      <c r="C272" s="610"/>
      <c r="D272" s="611"/>
      <c r="E272" s="612"/>
      <c r="F272" s="94"/>
      <c r="G272" s="512"/>
      <c r="H272" s="517"/>
      <c r="I272" s="515"/>
      <c r="J272" s="515"/>
      <c r="K272" s="516"/>
      <c r="L272" s="521"/>
      <c r="M272" s="522"/>
      <c r="N272" s="522"/>
      <c r="O272" s="523"/>
      <c r="P272" s="565" t="s">
        <v>15</v>
      </c>
      <c r="Q272" s="566"/>
      <c r="R272" s="56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568">
        <f>IF($BB$3="４週",SUM(S272:AT272),IF($BB$3="暦月",SUM(S272:AW272),""))</f>
        <v>0</v>
      </c>
      <c r="AY272" s="569"/>
      <c r="AZ272" s="570">
        <f>IF($BB$3="４週",AX272/4,IF($BB$3="暦月",'通所型サービス（100名）'!AX272/('通所型サービス（100名）'!$BB$8/7),""))</f>
        <v>0</v>
      </c>
      <c r="BA272" s="571"/>
      <c r="BB272" s="561"/>
      <c r="BC272" s="522"/>
      <c r="BD272" s="522"/>
      <c r="BE272" s="522"/>
      <c r="BF272" s="523"/>
    </row>
    <row r="273" spans="2:58" ht="20.25" customHeight="1" x14ac:dyDescent="0.4">
      <c r="B273" s="605"/>
      <c r="C273" s="613"/>
      <c r="D273" s="614"/>
      <c r="E273" s="615"/>
      <c r="F273" s="123">
        <f>C271</f>
        <v>0</v>
      </c>
      <c r="G273" s="513"/>
      <c r="H273" s="517"/>
      <c r="I273" s="515"/>
      <c r="J273" s="515"/>
      <c r="K273" s="516"/>
      <c r="L273" s="524"/>
      <c r="M273" s="525"/>
      <c r="N273" s="525"/>
      <c r="O273" s="526"/>
      <c r="P273" s="602" t="s">
        <v>50</v>
      </c>
      <c r="Q273" s="603"/>
      <c r="R273" s="604"/>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575">
        <f>IF($BB$3="４週",SUM(S273:AT273),IF($BB$3="暦月",SUM(S273:AW273),""))</f>
        <v>0</v>
      </c>
      <c r="AY273" s="576"/>
      <c r="AZ273" s="577">
        <f>IF($BB$3="４週",AX273/4,IF($BB$3="暦月",'通所型サービス（100名）'!AX273/('通所型サービス（100名）'!$BB$8/7),""))</f>
        <v>0</v>
      </c>
      <c r="BA273" s="578"/>
      <c r="BB273" s="621"/>
      <c r="BC273" s="525"/>
      <c r="BD273" s="525"/>
      <c r="BE273" s="525"/>
      <c r="BF273" s="526"/>
    </row>
    <row r="274" spans="2:58" ht="20.25" customHeight="1" x14ac:dyDescent="0.4">
      <c r="B274" s="605">
        <f>B271+1</f>
        <v>85</v>
      </c>
      <c r="C274" s="607"/>
      <c r="D274" s="608"/>
      <c r="E274" s="609"/>
      <c r="F274" s="120"/>
      <c r="G274" s="511"/>
      <c r="H274" s="514"/>
      <c r="I274" s="515"/>
      <c r="J274" s="515"/>
      <c r="K274" s="516"/>
      <c r="L274" s="518"/>
      <c r="M274" s="519"/>
      <c r="N274" s="519"/>
      <c r="O274" s="520"/>
      <c r="P274" s="527" t="s">
        <v>49</v>
      </c>
      <c r="Q274" s="528"/>
      <c r="R274" s="529"/>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724"/>
      <c r="AY274" s="725"/>
      <c r="AZ274" s="726"/>
      <c r="BA274" s="727"/>
      <c r="BB274" s="560"/>
      <c r="BC274" s="519"/>
      <c r="BD274" s="519"/>
      <c r="BE274" s="519"/>
      <c r="BF274" s="520"/>
    </row>
    <row r="275" spans="2:58" ht="20.25" customHeight="1" x14ac:dyDescent="0.4">
      <c r="B275" s="605"/>
      <c r="C275" s="610"/>
      <c r="D275" s="611"/>
      <c r="E275" s="612"/>
      <c r="F275" s="94"/>
      <c r="G275" s="512"/>
      <c r="H275" s="517"/>
      <c r="I275" s="515"/>
      <c r="J275" s="515"/>
      <c r="K275" s="516"/>
      <c r="L275" s="521"/>
      <c r="M275" s="522"/>
      <c r="N275" s="522"/>
      <c r="O275" s="523"/>
      <c r="P275" s="565" t="s">
        <v>15</v>
      </c>
      <c r="Q275" s="566"/>
      <c r="R275" s="56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568">
        <f>IF($BB$3="４週",SUM(S275:AT275),IF($BB$3="暦月",SUM(S275:AW275),""))</f>
        <v>0</v>
      </c>
      <c r="AY275" s="569"/>
      <c r="AZ275" s="570">
        <f>IF($BB$3="４週",AX275/4,IF($BB$3="暦月",'通所型サービス（100名）'!AX275/('通所型サービス（100名）'!$BB$8/7),""))</f>
        <v>0</v>
      </c>
      <c r="BA275" s="571"/>
      <c r="BB275" s="561"/>
      <c r="BC275" s="522"/>
      <c r="BD275" s="522"/>
      <c r="BE275" s="522"/>
      <c r="BF275" s="523"/>
    </row>
    <row r="276" spans="2:58" ht="20.25" customHeight="1" x14ac:dyDescent="0.4">
      <c r="B276" s="605"/>
      <c r="C276" s="613"/>
      <c r="D276" s="614"/>
      <c r="E276" s="615"/>
      <c r="F276" s="123">
        <f>C274</f>
        <v>0</v>
      </c>
      <c r="G276" s="513"/>
      <c r="H276" s="517"/>
      <c r="I276" s="515"/>
      <c r="J276" s="515"/>
      <c r="K276" s="516"/>
      <c r="L276" s="524"/>
      <c r="M276" s="525"/>
      <c r="N276" s="525"/>
      <c r="O276" s="526"/>
      <c r="P276" s="602" t="s">
        <v>50</v>
      </c>
      <c r="Q276" s="603"/>
      <c r="R276" s="604"/>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575">
        <f>IF($BB$3="４週",SUM(S276:AT276),IF($BB$3="暦月",SUM(S276:AW276),""))</f>
        <v>0</v>
      </c>
      <c r="AY276" s="576"/>
      <c r="AZ276" s="577">
        <f>IF($BB$3="４週",AX276/4,IF($BB$3="暦月",'通所型サービス（100名）'!AX276/('通所型サービス（100名）'!$BB$8/7),""))</f>
        <v>0</v>
      </c>
      <c r="BA276" s="578"/>
      <c r="BB276" s="621"/>
      <c r="BC276" s="525"/>
      <c r="BD276" s="525"/>
      <c r="BE276" s="525"/>
      <c r="BF276" s="526"/>
    </row>
    <row r="277" spans="2:58" ht="20.25" customHeight="1" x14ac:dyDescent="0.4">
      <c r="B277" s="605">
        <f>B274+1</f>
        <v>86</v>
      </c>
      <c r="C277" s="607"/>
      <c r="D277" s="608"/>
      <c r="E277" s="609"/>
      <c r="F277" s="120"/>
      <c r="G277" s="511"/>
      <c r="H277" s="514"/>
      <c r="I277" s="515"/>
      <c r="J277" s="515"/>
      <c r="K277" s="516"/>
      <c r="L277" s="518"/>
      <c r="M277" s="519"/>
      <c r="N277" s="519"/>
      <c r="O277" s="520"/>
      <c r="P277" s="527" t="s">
        <v>49</v>
      </c>
      <c r="Q277" s="528"/>
      <c r="R277" s="529"/>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724"/>
      <c r="AY277" s="725"/>
      <c r="AZ277" s="726"/>
      <c r="BA277" s="727"/>
      <c r="BB277" s="560"/>
      <c r="BC277" s="519"/>
      <c r="BD277" s="519"/>
      <c r="BE277" s="519"/>
      <c r="BF277" s="520"/>
    </row>
    <row r="278" spans="2:58" ht="20.25" customHeight="1" x14ac:dyDescent="0.4">
      <c r="B278" s="605"/>
      <c r="C278" s="610"/>
      <c r="D278" s="611"/>
      <c r="E278" s="612"/>
      <c r="F278" s="94"/>
      <c r="G278" s="512"/>
      <c r="H278" s="517"/>
      <c r="I278" s="515"/>
      <c r="J278" s="515"/>
      <c r="K278" s="516"/>
      <c r="L278" s="521"/>
      <c r="M278" s="522"/>
      <c r="N278" s="522"/>
      <c r="O278" s="523"/>
      <c r="P278" s="565" t="s">
        <v>15</v>
      </c>
      <c r="Q278" s="566"/>
      <c r="R278" s="56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568">
        <f>IF($BB$3="４週",SUM(S278:AT278),IF($BB$3="暦月",SUM(S278:AW278),""))</f>
        <v>0</v>
      </c>
      <c r="AY278" s="569"/>
      <c r="AZ278" s="570">
        <f>IF($BB$3="４週",AX278/4,IF($BB$3="暦月",'通所型サービス（100名）'!AX278/('通所型サービス（100名）'!$BB$8/7),""))</f>
        <v>0</v>
      </c>
      <c r="BA278" s="571"/>
      <c r="BB278" s="561"/>
      <c r="BC278" s="522"/>
      <c r="BD278" s="522"/>
      <c r="BE278" s="522"/>
      <c r="BF278" s="523"/>
    </row>
    <row r="279" spans="2:58" ht="20.25" customHeight="1" x14ac:dyDescent="0.4">
      <c r="B279" s="605"/>
      <c r="C279" s="613"/>
      <c r="D279" s="614"/>
      <c r="E279" s="615"/>
      <c r="F279" s="123">
        <f>C277</f>
        <v>0</v>
      </c>
      <c r="G279" s="513"/>
      <c r="H279" s="517"/>
      <c r="I279" s="515"/>
      <c r="J279" s="515"/>
      <c r="K279" s="516"/>
      <c r="L279" s="524"/>
      <c r="M279" s="525"/>
      <c r="N279" s="525"/>
      <c r="O279" s="526"/>
      <c r="P279" s="602" t="s">
        <v>50</v>
      </c>
      <c r="Q279" s="603"/>
      <c r="R279" s="604"/>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575">
        <f>IF($BB$3="４週",SUM(S279:AT279),IF($BB$3="暦月",SUM(S279:AW279),""))</f>
        <v>0</v>
      </c>
      <c r="AY279" s="576"/>
      <c r="AZ279" s="577">
        <f>IF($BB$3="４週",AX279/4,IF($BB$3="暦月",'通所型サービス（100名）'!AX279/('通所型サービス（100名）'!$BB$8/7),""))</f>
        <v>0</v>
      </c>
      <c r="BA279" s="578"/>
      <c r="BB279" s="621"/>
      <c r="BC279" s="525"/>
      <c r="BD279" s="525"/>
      <c r="BE279" s="525"/>
      <c r="BF279" s="526"/>
    </row>
    <row r="280" spans="2:58" ht="20.25" customHeight="1" x14ac:dyDescent="0.4">
      <c r="B280" s="605">
        <f>B277+1</f>
        <v>87</v>
      </c>
      <c r="C280" s="607"/>
      <c r="D280" s="608"/>
      <c r="E280" s="609"/>
      <c r="F280" s="120"/>
      <c r="G280" s="511"/>
      <c r="H280" s="514"/>
      <c r="I280" s="515"/>
      <c r="J280" s="515"/>
      <c r="K280" s="516"/>
      <c r="L280" s="518"/>
      <c r="M280" s="519"/>
      <c r="N280" s="519"/>
      <c r="O280" s="520"/>
      <c r="P280" s="527" t="s">
        <v>49</v>
      </c>
      <c r="Q280" s="528"/>
      <c r="R280" s="529"/>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724"/>
      <c r="AY280" s="725"/>
      <c r="AZ280" s="726"/>
      <c r="BA280" s="727"/>
      <c r="BB280" s="560"/>
      <c r="BC280" s="519"/>
      <c r="BD280" s="519"/>
      <c r="BE280" s="519"/>
      <c r="BF280" s="520"/>
    </row>
    <row r="281" spans="2:58" ht="20.25" customHeight="1" x14ac:dyDescent="0.4">
      <c r="B281" s="605"/>
      <c r="C281" s="610"/>
      <c r="D281" s="611"/>
      <c r="E281" s="612"/>
      <c r="F281" s="94"/>
      <c r="G281" s="512"/>
      <c r="H281" s="517"/>
      <c r="I281" s="515"/>
      <c r="J281" s="515"/>
      <c r="K281" s="516"/>
      <c r="L281" s="521"/>
      <c r="M281" s="522"/>
      <c r="N281" s="522"/>
      <c r="O281" s="523"/>
      <c r="P281" s="565" t="s">
        <v>15</v>
      </c>
      <c r="Q281" s="566"/>
      <c r="R281" s="56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568">
        <f>IF($BB$3="４週",SUM(S281:AT281),IF($BB$3="暦月",SUM(S281:AW281),""))</f>
        <v>0</v>
      </c>
      <c r="AY281" s="569"/>
      <c r="AZ281" s="570">
        <f>IF($BB$3="４週",AX281/4,IF($BB$3="暦月",'通所型サービス（100名）'!AX281/('通所型サービス（100名）'!$BB$8/7),""))</f>
        <v>0</v>
      </c>
      <c r="BA281" s="571"/>
      <c r="BB281" s="561"/>
      <c r="BC281" s="522"/>
      <c r="BD281" s="522"/>
      <c r="BE281" s="522"/>
      <c r="BF281" s="523"/>
    </row>
    <row r="282" spans="2:58" ht="20.25" customHeight="1" x14ac:dyDescent="0.4">
      <c r="B282" s="605"/>
      <c r="C282" s="613"/>
      <c r="D282" s="614"/>
      <c r="E282" s="615"/>
      <c r="F282" s="123">
        <f>C280</f>
        <v>0</v>
      </c>
      <c r="G282" s="513"/>
      <c r="H282" s="517"/>
      <c r="I282" s="515"/>
      <c r="J282" s="515"/>
      <c r="K282" s="516"/>
      <c r="L282" s="524"/>
      <c r="M282" s="525"/>
      <c r="N282" s="525"/>
      <c r="O282" s="526"/>
      <c r="P282" s="602" t="s">
        <v>50</v>
      </c>
      <c r="Q282" s="603"/>
      <c r="R282" s="604"/>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575">
        <f>IF($BB$3="４週",SUM(S282:AT282),IF($BB$3="暦月",SUM(S282:AW282),""))</f>
        <v>0</v>
      </c>
      <c r="AY282" s="576"/>
      <c r="AZ282" s="577">
        <f>IF($BB$3="４週",AX282/4,IF($BB$3="暦月",'通所型サービス（100名）'!AX282/('通所型サービス（100名）'!$BB$8/7),""))</f>
        <v>0</v>
      </c>
      <c r="BA282" s="578"/>
      <c r="BB282" s="621"/>
      <c r="BC282" s="525"/>
      <c r="BD282" s="525"/>
      <c r="BE282" s="525"/>
      <c r="BF282" s="526"/>
    </row>
    <row r="283" spans="2:58" ht="20.25" customHeight="1" x14ac:dyDescent="0.4">
      <c r="B283" s="605">
        <f>B280+1</f>
        <v>88</v>
      </c>
      <c r="C283" s="607"/>
      <c r="D283" s="608"/>
      <c r="E283" s="609"/>
      <c r="F283" s="120"/>
      <c r="G283" s="511"/>
      <c r="H283" s="514"/>
      <c r="I283" s="515"/>
      <c r="J283" s="515"/>
      <c r="K283" s="516"/>
      <c r="L283" s="518"/>
      <c r="M283" s="519"/>
      <c r="N283" s="519"/>
      <c r="O283" s="520"/>
      <c r="P283" s="527" t="s">
        <v>49</v>
      </c>
      <c r="Q283" s="528"/>
      <c r="R283" s="529"/>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724"/>
      <c r="AY283" s="725"/>
      <c r="AZ283" s="726"/>
      <c r="BA283" s="727"/>
      <c r="BB283" s="560"/>
      <c r="BC283" s="519"/>
      <c r="BD283" s="519"/>
      <c r="BE283" s="519"/>
      <c r="BF283" s="520"/>
    </row>
    <row r="284" spans="2:58" ht="20.25" customHeight="1" x14ac:dyDescent="0.4">
      <c r="B284" s="605"/>
      <c r="C284" s="610"/>
      <c r="D284" s="611"/>
      <c r="E284" s="612"/>
      <c r="F284" s="94"/>
      <c r="G284" s="512"/>
      <c r="H284" s="517"/>
      <c r="I284" s="515"/>
      <c r="J284" s="515"/>
      <c r="K284" s="516"/>
      <c r="L284" s="521"/>
      <c r="M284" s="522"/>
      <c r="N284" s="522"/>
      <c r="O284" s="523"/>
      <c r="P284" s="565" t="s">
        <v>15</v>
      </c>
      <c r="Q284" s="566"/>
      <c r="R284" s="56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568">
        <f>IF($BB$3="４週",SUM(S284:AT284),IF($BB$3="暦月",SUM(S284:AW284),""))</f>
        <v>0</v>
      </c>
      <c r="AY284" s="569"/>
      <c r="AZ284" s="570">
        <f>IF($BB$3="４週",AX284/4,IF($BB$3="暦月",'通所型サービス（100名）'!AX284/('通所型サービス（100名）'!$BB$8/7),""))</f>
        <v>0</v>
      </c>
      <c r="BA284" s="571"/>
      <c r="BB284" s="561"/>
      <c r="BC284" s="522"/>
      <c r="BD284" s="522"/>
      <c r="BE284" s="522"/>
      <c r="BF284" s="523"/>
    </row>
    <row r="285" spans="2:58" ht="20.25" customHeight="1" x14ac:dyDescent="0.4">
      <c r="B285" s="605"/>
      <c r="C285" s="613"/>
      <c r="D285" s="614"/>
      <c r="E285" s="615"/>
      <c r="F285" s="123">
        <f>C283</f>
        <v>0</v>
      </c>
      <c r="G285" s="513"/>
      <c r="H285" s="517"/>
      <c r="I285" s="515"/>
      <c r="J285" s="515"/>
      <c r="K285" s="516"/>
      <c r="L285" s="524"/>
      <c r="M285" s="525"/>
      <c r="N285" s="525"/>
      <c r="O285" s="526"/>
      <c r="P285" s="602" t="s">
        <v>50</v>
      </c>
      <c r="Q285" s="603"/>
      <c r="R285" s="604"/>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575">
        <f>IF($BB$3="４週",SUM(S285:AT285),IF($BB$3="暦月",SUM(S285:AW285),""))</f>
        <v>0</v>
      </c>
      <c r="AY285" s="576"/>
      <c r="AZ285" s="577">
        <f>IF($BB$3="４週",AX285/4,IF($BB$3="暦月",'通所型サービス（100名）'!AX285/('通所型サービス（100名）'!$BB$8/7),""))</f>
        <v>0</v>
      </c>
      <c r="BA285" s="578"/>
      <c r="BB285" s="621"/>
      <c r="BC285" s="525"/>
      <c r="BD285" s="525"/>
      <c r="BE285" s="525"/>
      <c r="BF285" s="526"/>
    </row>
    <row r="286" spans="2:58" ht="20.25" customHeight="1" x14ac:dyDescent="0.4">
      <c r="B286" s="605">
        <f>B283+1</f>
        <v>89</v>
      </c>
      <c r="C286" s="607"/>
      <c r="D286" s="608"/>
      <c r="E286" s="609"/>
      <c r="F286" s="120"/>
      <c r="G286" s="511"/>
      <c r="H286" s="514"/>
      <c r="I286" s="515"/>
      <c r="J286" s="515"/>
      <c r="K286" s="516"/>
      <c r="L286" s="518"/>
      <c r="M286" s="519"/>
      <c r="N286" s="519"/>
      <c r="O286" s="520"/>
      <c r="P286" s="527" t="s">
        <v>49</v>
      </c>
      <c r="Q286" s="528"/>
      <c r="R286" s="529"/>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724"/>
      <c r="AY286" s="725"/>
      <c r="AZ286" s="726"/>
      <c r="BA286" s="727"/>
      <c r="BB286" s="560"/>
      <c r="BC286" s="519"/>
      <c r="BD286" s="519"/>
      <c r="BE286" s="519"/>
      <c r="BF286" s="520"/>
    </row>
    <row r="287" spans="2:58" ht="20.25" customHeight="1" x14ac:dyDescent="0.4">
      <c r="B287" s="605"/>
      <c r="C287" s="610"/>
      <c r="D287" s="611"/>
      <c r="E287" s="612"/>
      <c r="F287" s="94"/>
      <c r="G287" s="512"/>
      <c r="H287" s="517"/>
      <c r="I287" s="515"/>
      <c r="J287" s="515"/>
      <c r="K287" s="516"/>
      <c r="L287" s="521"/>
      <c r="M287" s="522"/>
      <c r="N287" s="522"/>
      <c r="O287" s="523"/>
      <c r="P287" s="565" t="s">
        <v>15</v>
      </c>
      <c r="Q287" s="566"/>
      <c r="R287" s="56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568">
        <f>IF($BB$3="４週",SUM(S287:AT287),IF($BB$3="暦月",SUM(S287:AW287),""))</f>
        <v>0</v>
      </c>
      <c r="AY287" s="569"/>
      <c r="AZ287" s="570">
        <f>IF($BB$3="４週",AX287/4,IF($BB$3="暦月",'通所型サービス（100名）'!AX287/('通所型サービス（100名）'!$BB$8/7),""))</f>
        <v>0</v>
      </c>
      <c r="BA287" s="571"/>
      <c r="BB287" s="561"/>
      <c r="BC287" s="522"/>
      <c r="BD287" s="522"/>
      <c r="BE287" s="522"/>
      <c r="BF287" s="523"/>
    </row>
    <row r="288" spans="2:58" ht="20.25" customHeight="1" x14ac:dyDescent="0.4">
      <c r="B288" s="605"/>
      <c r="C288" s="613"/>
      <c r="D288" s="614"/>
      <c r="E288" s="615"/>
      <c r="F288" s="123">
        <f>C286</f>
        <v>0</v>
      </c>
      <c r="G288" s="513"/>
      <c r="H288" s="517"/>
      <c r="I288" s="515"/>
      <c r="J288" s="515"/>
      <c r="K288" s="516"/>
      <c r="L288" s="524"/>
      <c r="M288" s="525"/>
      <c r="N288" s="525"/>
      <c r="O288" s="526"/>
      <c r="P288" s="602" t="s">
        <v>50</v>
      </c>
      <c r="Q288" s="603"/>
      <c r="R288" s="604"/>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575">
        <f>IF($BB$3="４週",SUM(S288:AT288),IF($BB$3="暦月",SUM(S288:AW288),""))</f>
        <v>0</v>
      </c>
      <c r="AY288" s="576"/>
      <c r="AZ288" s="577">
        <f>IF($BB$3="４週",AX288/4,IF($BB$3="暦月",'通所型サービス（100名）'!AX288/('通所型サービス（100名）'!$BB$8/7),""))</f>
        <v>0</v>
      </c>
      <c r="BA288" s="578"/>
      <c r="BB288" s="621"/>
      <c r="BC288" s="525"/>
      <c r="BD288" s="525"/>
      <c r="BE288" s="525"/>
      <c r="BF288" s="526"/>
    </row>
    <row r="289" spans="2:58" ht="20.25" customHeight="1" x14ac:dyDescent="0.4">
      <c r="B289" s="605">
        <f>B286+1</f>
        <v>90</v>
      </c>
      <c r="C289" s="607"/>
      <c r="D289" s="608"/>
      <c r="E289" s="609"/>
      <c r="F289" s="120"/>
      <c r="G289" s="511"/>
      <c r="H289" s="514"/>
      <c r="I289" s="515"/>
      <c r="J289" s="515"/>
      <c r="K289" s="516"/>
      <c r="L289" s="518"/>
      <c r="M289" s="519"/>
      <c r="N289" s="519"/>
      <c r="O289" s="520"/>
      <c r="P289" s="527" t="s">
        <v>49</v>
      </c>
      <c r="Q289" s="528"/>
      <c r="R289" s="529"/>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724"/>
      <c r="AY289" s="725"/>
      <c r="AZ289" s="726"/>
      <c r="BA289" s="727"/>
      <c r="BB289" s="560"/>
      <c r="BC289" s="519"/>
      <c r="BD289" s="519"/>
      <c r="BE289" s="519"/>
      <c r="BF289" s="520"/>
    </row>
    <row r="290" spans="2:58" ht="20.25" customHeight="1" x14ac:dyDescent="0.4">
      <c r="B290" s="605"/>
      <c r="C290" s="610"/>
      <c r="D290" s="611"/>
      <c r="E290" s="612"/>
      <c r="F290" s="94"/>
      <c r="G290" s="512"/>
      <c r="H290" s="517"/>
      <c r="I290" s="515"/>
      <c r="J290" s="515"/>
      <c r="K290" s="516"/>
      <c r="L290" s="521"/>
      <c r="M290" s="522"/>
      <c r="N290" s="522"/>
      <c r="O290" s="523"/>
      <c r="P290" s="565" t="s">
        <v>15</v>
      </c>
      <c r="Q290" s="566"/>
      <c r="R290" s="56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568">
        <f>IF($BB$3="４週",SUM(S290:AT290),IF($BB$3="暦月",SUM(S290:AW290),""))</f>
        <v>0</v>
      </c>
      <c r="AY290" s="569"/>
      <c r="AZ290" s="570">
        <f>IF($BB$3="４週",AX290/4,IF($BB$3="暦月",'通所型サービス（100名）'!AX290/('通所型サービス（100名）'!$BB$8/7),""))</f>
        <v>0</v>
      </c>
      <c r="BA290" s="571"/>
      <c r="BB290" s="561"/>
      <c r="BC290" s="522"/>
      <c r="BD290" s="522"/>
      <c r="BE290" s="522"/>
      <c r="BF290" s="523"/>
    </row>
    <row r="291" spans="2:58" ht="20.25" customHeight="1" x14ac:dyDescent="0.4">
      <c r="B291" s="605"/>
      <c r="C291" s="613"/>
      <c r="D291" s="614"/>
      <c r="E291" s="615"/>
      <c r="F291" s="123">
        <f>C289</f>
        <v>0</v>
      </c>
      <c r="G291" s="513"/>
      <c r="H291" s="517"/>
      <c r="I291" s="515"/>
      <c r="J291" s="515"/>
      <c r="K291" s="516"/>
      <c r="L291" s="524"/>
      <c r="M291" s="525"/>
      <c r="N291" s="525"/>
      <c r="O291" s="526"/>
      <c r="P291" s="602" t="s">
        <v>50</v>
      </c>
      <c r="Q291" s="603"/>
      <c r="R291" s="604"/>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575">
        <f>IF($BB$3="４週",SUM(S291:AT291),IF($BB$3="暦月",SUM(S291:AW291),""))</f>
        <v>0</v>
      </c>
      <c r="AY291" s="576"/>
      <c r="AZ291" s="577">
        <f>IF($BB$3="４週",AX291/4,IF($BB$3="暦月",'通所型サービス（100名）'!AX291/('通所型サービス（100名）'!$BB$8/7),""))</f>
        <v>0</v>
      </c>
      <c r="BA291" s="578"/>
      <c r="BB291" s="621"/>
      <c r="BC291" s="525"/>
      <c r="BD291" s="525"/>
      <c r="BE291" s="525"/>
      <c r="BF291" s="526"/>
    </row>
    <row r="292" spans="2:58" ht="20.25" customHeight="1" x14ac:dyDescent="0.4">
      <c r="B292" s="605">
        <f>B289+1</f>
        <v>91</v>
      </c>
      <c r="C292" s="607"/>
      <c r="D292" s="608"/>
      <c r="E292" s="609"/>
      <c r="F292" s="120"/>
      <c r="G292" s="511"/>
      <c r="H292" s="514"/>
      <c r="I292" s="515"/>
      <c r="J292" s="515"/>
      <c r="K292" s="516"/>
      <c r="L292" s="518"/>
      <c r="M292" s="519"/>
      <c r="N292" s="519"/>
      <c r="O292" s="520"/>
      <c r="P292" s="527" t="s">
        <v>49</v>
      </c>
      <c r="Q292" s="528"/>
      <c r="R292" s="529"/>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724"/>
      <c r="AY292" s="725"/>
      <c r="AZ292" s="726"/>
      <c r="BA292" s="727"/>
      <c r="BB292" s="560"/>
      <c r="BC292" s="519"/>
      <c r="BD292" s="519"/>
      <c r="BE292" s="519"/>
      <c r="BF292" s="520"/>
    </row>
    <row r="293" spans="2:58" ht="20.25" customHeight="1" x14ac:dyDescent="0.4">
      <c r="B293" s="605"/>
      <c r="C293" s="610"/>
      <c r="D293" s="611"/>
      <c r="E293" s="612"/>
      <c r="F293" s="94"/>
      <c r="G293" s="512"/>
      <c r="H293" s="517"/>
      <c r="I293" s="515"/>
      <c r="J293" s="515"/>
      <c r="K293" s="516"/>
      <c r="L293" s="521"/>
      <c r="M293" s="522"/>
      <c r="N293" s="522"/>
      <c r="O293" s="523"/>
      <c r="P293" s="565" t="s">
        <v>15</v>
      </c>
      <c r="Q293" s="566"/>
      <c r="R293" s="56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568">
        <f>IF($BB$3="４週",SUM(S293:AT293),IF($BB$3="暦月",SUM(S293:AW293),""))</f>
        <v>0</v>
      </c>
      <c r="AY293" s="569"/>
      <c r="AZ293" s="570">
        <f>IF($BB$3="４週",AX293/4,IF($BB$3="暦月",'通所型サービス（100名）'!AX293/('通所型サービス（100名）'!$BB$8/7),""))</f>
        <v>0</v>
      </c>
      <c r="BA293" s="571"/>
      <c r="BB293" s="561"/>
      <c r="BC293" s="522"/>
      <c r="BD293" s="522"/>
      <c r="BE293" s="522"/>
      <c r="BF293" s="523"/>
    </row>
    <row r="294" spans="2:58" ht="20.25" customHeight="1" x14ac:dyDescent="0.4">
      <c r="B294" s="605"/>
      <c r="C294" s="613"/>
      <c r="D294" s="614"/>
      <c r="E294" s="615"/>
      <c r="F294" s="123">
        <f>C292</f>
        <v>0</v>
      </c>
      <c r="G294" s="513"/>
      <c r="H294" s="517"/>
      <c r="I294" s="515"/>
      <c r="J294" s="515"/>
      <c r="K294" s="516"/>
      <c r="L294" s="524"/>
      <c r="M294" s="525"/>
      <c r="N294" s="525"/>
      <c r="O294" s="526"/>
      <c r="P294" s="602" t="s">
        <v>50</v>
      </c>
      <c r="Q294" s="603"/>
      <c r="R294" s="604"/>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575">
        <f>IF($BB$3="４週",SUM(S294:AT294),IF($BB$3="暦月",SUM(S294:AW294),""))</f>
        <v>0</v>
      </c>
      <c r="AY294" s="576"/>
      <c r="AZ294" s="577">
        <f>IF($BB$3="４週",AX294/4,IF($BB$3="暦月",'通所型サービス（100名）'!AX294/('通所型サービス（100名）'!$BB$8/7),""))</f>
        <v>0</v>
      </c>
      <c r="BA294" s="578"/>
      <c r="BB294" s="621"/>
      <c r="BC294" s="525"/>
      <c r="BD294" s="525"/>
      <c r="BE294" s="525"/>
      <c r="BF294" s="526"/>
    </row>
    <row r="295" spans="2:58" ht="20.25" customHeight="1" x14ac:dyDescent="0.4">
      <c r="B295" s="605">
        <f>B292+1</f>
        <v>92</v>
      </c>
      <c r="C295" s="607"/>
      <c r="D295" s="608"/>
      <c r="E295" s="609"/>
      <c r="F295" s="120"/>
      <c r="G295" s="511"/>
      <c r="H295" s="514"/>
      <c r="I295" s="515"/>
      <c r="J295" s="515"/>
      <c r="K295" s="516"/>
      <c r="L295" s="518"/>
      <c r="M295" s="519"/>
      <c r="N295" s="519"/>
      <c r="O295" s="520"/>
      <c r="P295" s="527" t="s">
        <v>49</v>
      </c>
      <c r="Q295" s="528"/>
      <c r="R295" s="529"/>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724"/>
      <c r="AY295" s="725"/>
      <c r="AZ295" s="726"/>
      <c r="BA295" s="727"/>
      <c r="BB295" s="560"/>
      <c r="BC295" s="519"/>
      <c r="BD295" s="519"/>
      <c r="BE295" s="519"/>
      <c r="BF295" s="520"/>
    </row>
    <row r="296" spans="2:58" ht="20.25" customHeight="1" x14ac:dyDescent="0.4">
      <c r="B296" s="605"/>
      <c r="C296" s="610"/>
      <c r="D296" s="611"/>
      <c r="E296" s="612"/>
      <c r="F296" s="94"/>
      <c r="G296" s="512"/>
      <c r="H296" s="517"/>
      <c r="I296" s="515"/>
      <c r="J296" s="515"/>
      <c r="K296" s="516"/>
      <c r="L296" s="521"/>
      <c r="M296" s="522"/>
      <c r="N296" s="522"/>
      <c r="O296" s="523"/>
      <c r="P296" s="565" t="s">
        <v>15</v>
      </c>
      <c r="Q296" s="566"/>
      <c r="R296" s="56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568">
        <f>IF($BB$3="４週",SUM(S296:AT296),IF($BB$3="暦月",SUM(S296:AW296),""))</f>
        <v>0</v>
      </c>
      <c r="AY296" s="569"/>
      <c r="AZ296" s="570">
        <f>IF($BB$3="４週",AX296/4,IF($BB$3="暦月",'通所型サービス（100名）'!AX296/('通所型サービス（100名）'!$BB$8/7),""))</f>
        <v>0</v>
      </c>
      <c r="BA296" s="571"/>
      <c r="BB296" s="561"/>
      <c r="BC296" s="522"/>
      <c r="BD296" s="522"/>
      <c r="BE296" s="522"/>
      <c r="BF296" s="523"/>
    </row>
    <row r="297" spans="2:58" ht="20.25" customHeight="1" x14ac:dyDescent="0.4">
      <c r="B297" s="605"/>
      <c r="C297" s="613"/>
      <c r="D297" s="614"/>
      <c r="E297" s="615"/>
      <c r="F297" s="123">
        <f>C295</f>
        <v>0</v>
      </c>
      <c r="G297" s="513"/>
      <c r="H297" s="517"/>
      <c r="I297" s="515"/>
      <c r="J297" s="515"/>
      <c r="K297" s="516"/>
      <c r="L297" s="524"/>
      <c r="M297" s="525"/>
      <c r="N297" s="525"/>
      <c r="O297" s="526"/>
      <c r="P297" s="602" t="s">
        <v>50</v>
      </c>
      <c r="Q297" s="603"/>
      <c r="R297" s="604"/>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575">
        <f>IF($BB$3="４週",SUM(S297:AT297),IF($BB$3="暦月",SUM(S297:AW297),""))</f>
        <v>0</v>
      </c>
      <c r="AY297" s="576"/>
      <c r="AZ297" s="577">
        <f>IF($BB$3="４週",AX297/4,IF($BB$3="暦月",'通所型サービス（100名）'!AX297/('通所型サービス（100名）'!$BB$8/7),""))</f>
        <v>0</v>
      </c>
      <c r="BA297" s="578"/>
      <c r="BB297" s="621"/>
      <c r="BC297" s="525"/>
      <c r="BD297" s="525"/>
      <c r="BE297" s="525"/>
      <c r="BF297" s="526"/>
    </row>
    <row r="298" spans="2:58" ht="20.25" customHeight="1" x14ac:dyDescent="0.4">
      <c r="B298" s="605">
        <f>B295+1</f>
        <v>93</v>
      </c>
      <c r="C298" s="607"/>
      <c r="D298" s="608"/>
      <c r="E298" s="609"/>
      <c r="F298" s="120"/>
      <c r="G298" s="511"/>
      <c r="H298" s="514"/>
      <c r="I298" s="515"/>
      <c r="J298" s="515"/>
      <c r="K298" s="516"/>
      <c r="L298" s="518"/>
      <c r="M298" s="519"/>
      <c r="N298" s="519"/>
      <c r="O298" s="520"/>
      <c r="P298" s="527" t="s">
        <v>49</v>
      </c>
      <c r="Q298" s="528"/>
      <c r="R298" s="529"/>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724"/>
      <c r="AY298" s="725"/>
      <c r="AZ298" s="726"/>
      <c r="BA298" s="727"/>
      <c r="BB298" s="560"/>
      <c r="BC298" s="519"/>
      <c r="BD298" s="519"/>
      <c r="BE298" s="519"/>
      <c r="BF298" s="520"/>
    </row>
    <row r="299" spans="2:58" ht="20.25" customHeight="1" x14ac:dyDescent="0.4">
      <c r="B299" s="605"/>
      <c r="C299" s="610"/>
      <c r="D299" s="611"/>
      <c r="E299" s="612"/>
      <c r="F299" s="94"/>
      <c r="G299" s="512"/>
      <c r="H299" s="517"/>
      <c r="I299" s="515"/>
      <c r="J299" s="515"/>
      <c r="K299" s="516"/>
      <c r="L299" s="521"/>
      <c r="M299" s="522"/>
      <c r="N299" s="522"/>
      <c r="O299" s="523"/>
      <c r="P299" s="565" t="s">
        <v>15</v>
      </c>
      <c r="Q299" s="566"/>
      <c r="R299" s="56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568">
        <f>IF($BB$3="４週",SUM(S299:AT299),IF($BB$3="暦月",SUM(S299:AW299),""))</f>
        <v>0</v>
      </c>
      <c r="AY299" s="569"/>
      <c r="AZ299" s="570">
        <f>IF($BB$3="４週",AX299/4,IF($BB$3="暦月",'通所型サービス（100名）'!AX299/('通所型サービス（100名）'!$BB$8/7),""))</f>
        <v>0</v>
      </c>
      <c r="BA299" s="571"/>
      <c r="BB299" s="561"/>
      <c r="BC299" s="522"/>
      <c r="BD299" s="522"/>
      <c r="BE299" s="522"/>
      <c r="BF299" s="523"/>
    </row>
    <row r="300" spans="2:58" ht="20.25" customHeight="1" x14ac:dyDescent="0.4">
      <c r="B300" s="605"/>
      <c r="C300" s="613"/>
      <c r="D300" s="614"/>
      <c r="E300" s="615"/>
      <c r="F300" s="123">
        <f>C298</f>
        <v>0</v>
      </c>
      <c r="G300" s="513"/>
      <c r="H300" s="517"/>
      <c r="I300" s="515"/>
      <c r="J300" s="515"/>
      <c r="K300" s="516"/>
      <c r="L300" s="524"/>
      <c r="M300" s="525"/>
      <c r="N300" s="525"/>
      <c r="O300" s="526"/>
      <c r="P300" s="602" t="s">
        <v>50</v>
      </c>
      <c r="Q300" s="603"/>
      <c r="R300" s="604"/>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575">
        <f>IF($BB$3="４週",SUM(S300:AT300),IF($BB$3="暦月",SUM(S300:AW300),""))</f>
        <v>0</v>
      </c>
      <c r="AY300" s="576"/>
      <c r="AZ300" s="577">
        <f>IF($BB$3="４週",AX300/4,IF($BB$3="暦月",'通所型サービス（100名）'!AX300/('通所型サービス（100名）'!$BB$8/7),""))</f>
        <v>0</v>
      </c>
      <c r="BA300" s="578"/>
      <c r="BB300" s="621"/>
      <c r="BC300" s="525"/>
      <c r="BD300" s="525"/>
      <c r="BE300" s="525"/>
      <c r="BF300" s="526"/>
    </row>
    <row r="301" spans="2:58" ht="20.25" customHeight="1" x14ac:dyDescent="0.4">
      <c r="B301" s="605">
        <f>B298+1</f>
        <v>94</v>
      </c>
      <c r="C301" s="607"/>
      <c r="D301" s="608"/>
      <c r="E301" s="609"/>
      <c r="F301" s="120"/>
      <c r="G301" s="511"/>
      <c r="H301" s="514"/>
      <c r="I301" s="515"/>
      <c r="J301" s="515"/>
      <c r="K301" s="516"/>
      <c r="L301" s="518"/>
      <c r="M301" s="519"/>
      <c r="N301" s="519"/>
      <c r="O301" s="520"/>
      <c r="P301" s="527" t="s">
        <v>49</v>
      </c>
      <c r="Q301" s="528"/>
      <c r="R301" s="529"/>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724"/>
      <c r="AY301" s="725"/>
      <c r="AZ301" s="726"/>
      <c r="BA301" s="727"/>
      <c r="BB301" s="560"/>
      <c r="BC301" s="519"/>
      <c r="BD301" s="519"/>
      <c r="BE301" s="519"/>
      <c r="BF301" s="520"/>
    </row>
    <row r="302" spans="2:58" ht="20.25" customHeight="1" x14ac:dyDescent="0.4">
      <c r="B302" s="605"/>
      <c r="C302" s="610"/>
      <c r="D302" s="611"/>
      <c r="E302" s="612"/>
      <c r="F302" s="94"/>
      <c r="G302" s="512"/>
      <c r="H302" s="517"/>
      <c r="I302" s="515"/>
      <c r="J302" s="515"/>
      <c r="K302" s="516"/>
      <c r="L302" s="521"/>
      <c r="M302" s="522"/>
      <c r="N302" s="522"/>
      <c r="O302" s="523"/>
      <c r="P302" s="565" t="s">
        <v>15</v>
      </c>
      <c r="Q302" s="566"/>
      <c r="R302" s="56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568">
        <f>IF($BB$3="４週",SUM(S302:AT302),IF($BB$3="暦月",SUM(S302:AW302),""))</f>
        <v>0</v>
      </c>
      <c r="AY302" s="569"/>
      <c r="AZ302" s="570">
        <f>IF($BB$3="４週",AX302/4,IF($BB$3="暦月",'通所型サービス（100名）'!AX302/('通所型サービス（100名）'!$BB$8/7),""))</f>
        <v>0</v>
      </c>
      <c r="BA302" s="571"/>
      <c r="BB302" s="561"/>
      <c r="BC302" s="522"/>
      <c r="BD302" s="522"/>
      <c r="BE302" s="522"/>
      <c r="BF302" s="523"/>
    </row>
    <row r="303" spans="2:58" ht="20.25" customHeight="1" x14ac:dyDescent="0.4">
      <c r="B303" s="605"/>
      <c r="C303" s="613"/>
      <c r="D303" s="614"/>
      <c r="E303" s="615"/>
      <c r="F303" s="123">
        <f>C301</f>
        <v>0</v>
      </c>
      <c r="G303" s="513"/>
      <c r="H303" s="517"/>
      <c r="I303" s="515"/>
      <c r="J303" s="515"/>
      <c r="K303" s="516"/>
      <c r="L303" s="524"/>
      <c r="M303" s="525"/>
      <c r="N303" s="525"/>
      <c r="O303" s="526"/>
      <c r="P303" s="602" t="s">
        <v>50</v>
      </c>
      <c r="Q303" s="603"/>
      <c r="R303" s="604"/>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575">
        <f>IF($BB$3="４週",SUM(S303:AT303),IF($BB$3="暦月",SUM(S303:AW303),""))</f>
        <v>0</v>
      </c>
      <c r="AY303" s="576"/>
      <c r="AZ303" s="577">
        <f>IF($BB$3="４週",AX303/4,IF($BB$3="暦月",'通所型サービス（100名）'!AX303/('通所型サービス（100名）'!$BB$8/7),""))</f>
        <v>0</v>
      </c>
      <c r="BA303" s="578"/>
      <c r="BB303" s="621"/>
      <c r="BC303" s="525"/>
      <c r="BD303" s="525"/>
      <c r="BE303" s="525"/>
      <c r="BF303" s="526"/>
    </row>
    <row r="304" spans="2:58" ht="20.25" customHeight="1" x14ac:dyDescent="0.4">
      <c r="B304" s="605">
        <f>B301+1</f>
        <v>95</v>
      </c>
      <c r="C304" s="607"/>
      <c r="D304" s="608"/>
      <c r="E304" s="609"/>
      <c r="F304" s="120"/>
      <c r="G304" s="511"/>
      <c r="H304" s="514"/>
      <c r="I304" s="515"/>
      <c r="J304" s="515"/>
      <c r="K304" s="516"/>
      <c r="L304" s="518"/>
      <c r="M304" s="519"/>
      <c r="N304" s="519"/>
      <c r="O304" s="520"/>
      <c r="P304" s="527" t="s">
        <v>49</v>
      </c>
      <c r="Q304" s="528"/>
      <c r="R304" s="529"/>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724"/>
      <c r="AY304" s="725"/>
      <c r="AZ304" s="726"/>
      <c r="BA304" s="727"/>
      <c r="BB304" s="560"/>
      <c r="BC304" s="519"/>
      <c r="BD304" s="519"/>
      <c r="BE304" s="519"/>
      <c r="BF304" s="520"/>
    </row>
    <row r="305" spans="2:58" ht="20.25" customHeight="1" x14ac:dyDescent="0.4">
      <c r="B305" s="605"/>
      <c r="C305" s="610"/>
      <c r="D305" s="611"/>
      <c r="E305" s="612"/>
      <c r="F305" s="94"/>
      <c r="G305" s="512"/>
      <c r="H305" s="517"/>
      <c r="I305" s="515"/>
      <c r="J305" s="515"/>
      <c r="K305" s="516"/>
      <c r="L305" s="521"/>
      <c r="M305" s="522"/>
      <c r="N305" s="522"/>
      <c r="O305" s="523"/>
      <c r="P305" s="565" t="s">
        <v>15</v>
      </c>
      <c r="Q305" s="566"/>
      <c r="R305" s="56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568">
        <f>IF($BB$3="４週",SUM(S305:AT305),IF($BB$3="暦月",SUM(S305:AW305),""))</f>
        <v>0</v>
      </c>
      <c r="AY305" s="569"/>
      <c r="AZ305" s="570">
        <f>IF($BB$3="４週",AX305/4,IF($BB$3="暦月",'通所型サービス（100名）'!AX305/('通所型サービス（100名）'!$BB$8/7),""))</f>
        <v>0</v>
      </c>
      <c r="BA305" s="571"/>
      <c r="BB305" s="561"/>
      <c r="BC305" s="522"/>
      <c r="BD305" s="522"/>
      <c r="BE305" s="522"/>
      <c r="BF305" s="523"/>
    </row>
    <row r="306" spans="2:58" ht="20.25" customHeight="1" x14ac:dyDescent="0.4">
      <c r="B306" s="605"/>
      <c r="C306" s="613"/>
      <c r="D306" s="614"/>
      <c r="E306" s="615"/>
      <c r="F306" s="123">
        <f>C304</f>
        <v>0</v>
      </c>
      <c r="G306" s="513"/>
      <c r="H306" s="517"/>
      <c r="I306" s="515"/>
      <c r="J306" s="515"/>
      <c r="K306" s="516"/>
      <c r="L306" s="524"/>
      <c r="M306" s="525"/>
      <c r="N306" s="525"/>
      <c r="O306" s="526"/>
      <c r="P306" s="602" t="s">
        <v>50</v>
      </c>
      <c r="Q306" s="603"/>
      <c r="R306" s="604"/>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575">
        <f>IF($BB$3="４週",SUM(S306:AT306),IF($BB$3="暦月",SUM(S306:AW306),""))</f>
        <v>0</v>
      </c>
      <c r="AY306" s="576"/>
      <c r="AZ306" s="577">
        <f>IF($BB$3="４週",AX306/4,IF($BB$3="暦月",'通所型サービス（100名）'!AX306/('通所型サービス（100名）'!$BB$8/7),""))</f>
        <v>0</v>
      </c>
      <c r="BA306" s="578"/>
      <c r="BB306" s="621"/>
      <c r="BC306" s="525"/>
      <c r="BD306" s="525"/>
      <c r="BE306" s="525"/>
      <c r="BF306" s="526"/>
    </row>
    <row r="307" spans="2:58" ht="20.25" customHeight="1" x14ac:dyDescent="0.4">
      <c r="B307" s="605">
        <f>B304+1</f>
        <v>96</v>
      </c>
      <c r="C307" s="607"/>
      <c r="D307" s="608"/>
      <c r="E307" s="609"/>
      <c r="F307" s="120"/>
      <c r="G307" s="511"/>
      <c r="H307" s="514"/>
      <c r="I307" s="515"/>
      <c r="J307" s="515"/>
      <c r="K307" s="516"/>
      <c r="L307" s="518"/>
      <c r="M307" s="519"/>
      <c r="N307" s="519"/>
      <c r="O307" s="520"/>
      <c r="P307" s="527" t="s">
        <v>49</v>
      </c>
      <c r="Q307" s="528"/>
      <c r="R307" s="529"/>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724"/>
      <c r="AY307" s="725"/>
      <c r="AZ307" s="726"/>
      <c r="BA307" s="727"/>
      <c r="BB307" s="560"/>
      <c r="BC307" s="519"/>
      <c r="BD307" s="519"/>
      <c r="BE307" s="519"/>
      <c r="BF307" s="520"/>
    </row>
    <row r="308" spans="2:58" ht="20.25" customHeight="1" x14ac:dyDescent="0.4">
      <c r="B308" s="605"/>
      <c r="C308" s="610"/>
      <c r="D308" s="611"/>
      <c r="E308" s="612"/>
      <c r="F308" s="94"/>
      <c r="G308" s="512"/>
      <c r="H308" s="517"/>
      <c r="I308" s="515"/>
      <c r="J308" s="515"/>
      <c r="K308" s="516"/>
      <c r="L308" s="521"/>
      <c r="M308" s="522"/>
      <c r="N308" s="522"/>
      <c r="O308" s="523"/>
      <c r="P308" s="565" t="s">
        <v>15</v>
      </c>
      <c r="Q308" s="566"/>
      <c r="R308" s="56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568">
        <f>IF($BB$3="４週",SUM(S308:AT308),IF($BB$3="暦月",SUM(S308:AW308),""))</f>
        <v>0</v>
      </c>
      <c r="AY308" s="569"/>
      <c r="AZ308" s="570">
        <f>IF($BB$3="４週",AX308/4,IF($BB$3="暦月",'通所型サービス（100名）'!AX308/('通所型サービス（100名）'!$BB$8/7),""))</f>
        <v>0</v>
      </c>
      <c r="BA308" s="571"/>
      <c r="BB308" s="561"/>
      <c r="BC308" s="522"/>
      <c r="BD308" s="522"/>
      <c r="BE308" s="522"/>
      <c r="BF308" s="523"/>
    </row>
    <row r="309" spans="2:58" ht="20.25" customHeight="1" x14ac:dyDescent="0.4">
      <c r="B309" s="605"/>
      <c r="C309" s="613"/>
      <c r="D309" s="614"/>
      <c r="E309" s="615"/>
      <c r="F309" s="123">
        <f>C307</f>
        <v>0</v>
      </c>
      <c r="G309" s="513"/>
      <c r="H309" s="517"/>
      <c r="I309" s="515"/>
      <c r="J309" s="515"/>
      <c r="K309" s="516"/>
      <c r="L309" s="524"/>
      <c r="M309" s="525"/>
      <c r="N309" s="525"/>
      <c r="O309" s="526"/>
      <c r="P309" s="602" t="s">
        <v>50</v>
      </c>
      <c r="Q309" s="603"/>
      <c r="R309" s="604"/>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575">
        <f>IF($BB$3="４週",SUM(S309:AT309),IF($BB$3="暦月",SUM(S309:AW309),""))</f>
        <v>0</v>
      </c>
      <c r="AY309" s="576"/>
      <c r="AZ309" s="577">
        <f>IF($BB$3="４週",AX309/4,IF($BB$3="暦月",'通所型サービス（100名）'!AX309/('通所型サービス（100名）'!$BB$8/7),""))</f>
        <v>0</v>
      </c>
      <c r="BA309" s="578"/>
      <c r="BB309" s="621"/>
      <c r="BC309" s="525"/>
      <c r="BD309" s="525"/>
      <c r="BE309" s="525"/>
      <c r="BF309" s="526"/>
    </row>
    <row r="310" spans="2:58" ht="20.25" customHeight="1" x14ac:dyDescent="0.4">
      <c r="B310" s="605">
        <f>B307+1</f>
        <v>97</v>
      </c>
      <c r="C310" s="607"/>
      <c r="D310" s="608"/>
      <c r="E310" s="609"/>
      <c r="F310" s="120"/>
      <c r="G310" s="511"/>
      <c r="H310" s="514"/>
      <c r="I310" s="515"/>
      <c r="J310" s="515"/>
      <c r="K310" s="516"/>
      <c r="L310" s="518"/>
      <c r="M310" s="519"/>
      <c r="N310" s="519"/>
      <c r="O310" s="520"/>
      <c r="P310" s="527" t="s">
        <v>49</v>
      </c>
      <c r="Q310" s="528"/>
      <c r="R310" s="529"/>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724"/>
      <c r="AY310" s="725"/>
      <c r="AZ310" s="726"/>
      <c r="BA310" s="727"/>
      <c r="BB310" s="560"/>
      <c r="BC310" s="519"/>
      <c r="BD310" s="519"/>
      <c r="BE310" s="519"/>
      <c r="BF310" s="520"/>
    </row>
    <row r="311" spans="2:58" ht="20.25" customHeight="1" x14ac:dyDescent="0.4">
      <c r="B311" s="605"/>
      <c r="C311" s="610"/>
      <c r="D311" s="611"/>
      <c r="E311" s="612"/>
      <c r="F311" s="94"/>
      <c r="G311" s="512"/>
      <c r="H311" s="517"/>
      <c r="I311" s="515"/>
      <c r="J311" s="515"/>
      <c r="K311" s="516"/>
      <c r="L311" s="521"/>
      <c r="M311" s="522"/>
      <c r="N311" s="522"/>
      <c r="O311" s="523"/>
      <c r="P311" s="565" t="s">
        <v>15</v>
      </c>
      <c r="Q311" s="566"/>
      <c r="R311" s="56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568">
        <f>IF($BB$3="４週",SUM(S311:AT311),IF($BB$3="暦月",SUM(S311:AW311),""))</f>
        <v>0</v>
      </c>
      <c r="AY311" s="569"/>
      <c r="AZ311" s="570">
        <f>IF($BB$3="４週",AX311/4,IF($BB$3="暦月",'通所型サービス（100名）'!AX311/('通所型サービス（100名）'!$BB$8/7),""))</f>
        <v>0</v>
      </c>
      <c r="BA311" s="571"/>
      <c r="BB311" s="561"/>
      <c r="BC311" s="522"/>
      <c r="BD311" s="522"/>
      <c r="BE311" s="522"/>
      <c r="BF311" s="523"/>
    </row>
    <row r="312" spans="2:58" ht="20.25" customHeight="1" x14ac:dyDescent="0.4">
      <c r="B312" s="605"/>
      <c r="C312" s="613"/>
      <c r="D312" s="614"/>
      <c r="E312" s="615"/>
      <c r="F312" s="123">
        <f>C310</f>
        <v>0</v>
      </c>
      <c r="G312" s="513"/>
      <c r="H312" s="517"/>
      <c r="I312" s="515"/>
      <c r="J312" s="515"/>
      <c r="K312" s="516"/>
      <c r="L312" s="524"/>
      <c r="M312" s="525"/>
      <c r="N312" s="525"/>
      <c r="O312" s="526"/>
      <c r="P312" s="602" t="s">
        <v>50</v>
      </c>
      <c r="Q312" s="603"/>
      <c r="R312" s="604"/>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575">
        <f>IF($BB$3="４週",SUM(S312:AT312),IF($BB$3="暦月",SUM(S312:AW312),""))</f>
        <v>0</v>
      </c>
      <c r="AY312" s="576"/>
      <c r="AZ312" s="577">
        <f>IF($BB$3="４週",AX312/4,IF($BB$3="暦月",'通所型サービス（100名）'!AX312/('通所型サービス（100名）'!$BB$8/7),""))</f>
        <v>0</v>
      </c>
      <c r="BA312" s="578"/>
      <c r="BB312" s="621"/>
      <c r="BC312" s="525"/>
      <c r="BD312" s="525"/>
      <c r="BE312" s="525"/>
      <c r="BF312" s="526"/>
    </row>
    <row r="313" spans="2:58" ht="20.25" customHeight="1" x14ac:dyDescent="0.4">
      <c r="B313" s="605">
        <f>B310+1</f>
        <v>98</v>
      </c>
      <c r="C313" s="607"/>
      <c r="D313" s="608"/>
      <c r="E313" s="609"/>
      <c r="F313" s="120"/>
      <c r="G313" s="511"/>
      <c r="H313" s="514"/>
      <c r="I313" s="515"/>
      <c r="J313" s="515"/>
      <c r="K313" s="516"/>
      <c r="L313" s="518"/>
      <c r="M313" s="519"/>
      <c r="N313" s="519"/>
      <c r="O313" s="520"/>
      <c r="P313" s="527" t="s">
        <v>49</v>
      </c>
      <c r="Q313" s="528"/>
      <c r="R313" s="529"/>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724"/>
      <c r="AY313" s="725"/>
      <c r="AZ313" s="726"/>
      <c r="BA313" s="727"/>
      <c r="BB313" s="560"/>
      <c r="BC313" s="519"/>
      <c r="BD313" s="519"/>
      <c r="BE313" s="519"/>
      <c r="BF313" s="520"/>
    </row>
    <row r="314" spans="2:58" ht="20.25" customHeight="1" x14ac:dyDescent="0.4">
      <c r="B314" s="605"/>
      <c r="C314" s="610"/>
      <c r="D314" s="611"/>
      <c r="E314" s="612"/>
      <c r="F314" s="94"/>
      <c r="G314" s="512"/>
      <c r="H314" s="517"/>
      <c r="I314" s="515"/>
      <c r="J314" s="515"/>
      <c r="K314" s="516"/>
      <c r="L314" s="521"/>
      <c r="M314" s="522"/>
      <c r="N314" s="522"/>
      <c r="O314" s="523"/>
      <c r="P314" s="565" t="s">
        <v>15</v>
      </c>
      <c r="Q314" s="566"/>
      <c r="R314" s="56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568">
        <f>IF($BB$3="４週",SUM(S314:AT314),IF($BB$3="暦月",SUM(S314:AW314),""))</f>
        <v>0</v>
      </c>
      <c r="AY314" s="569"/>
      <c r="AZ314" s="570">
        <f>IF($BB$3="４週",AX314/4,IF($BB$3="暦月",'通所型サービス（100名）'!AX314/('通所型サービス（100名）'!$BB$8/7),""))</f>
        <v>0</v>
      </c>
      <c r="BA314" s="571"/>
      <c r="BB314" s="561"/>
      <c r="BC314" s="522"/>
      <c r="BD314" s="522"/>
      <c r="BE314" s="522"/>
      <c r="BF314" s="523"/>
    </row>
    <row r="315" spans="2:58" ht="20.25" customHeight="1" x14ac:dyDescent="0.4">
      <c r="B315" s="605"/>
      <c r="C315" s="613"/>
      <c r="D315" s="614"/>
      <c r="E315" s="615"/>
      <c r="F315" s="123">
        <f>C313</f>
        <v>0</v>
      </c>
      <c r="G315" s="513"/>
      <c r="H315" s="517"/>
      <c r="I315" s="515"/>
      <c r="J315" s="515"/>
      <c r="K315" s="516"/>
      <c r="L315" s="524"/>
      <c r="M315" s="525"/>
      <c r="N315" s="525"/>
      <c r="O315" s="526"/>
      <c r="P315" s="602" t="s">
        <v>50</v>
      </c>
      <c r="Q315" s="603"/>
      <c r="R315" s="604"/>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575">
        <f>IF($BB$3="４週",SUM(S315:AT315),IF($BB$3="暦月",SUM(S315:AW315),""))</f>
        <v>0</v>
      </c>
      <c r="AY315" s="576"/>
      <c r="AZ315" s="577">
        <f>IF($BB$3="４週",AX315/4,IF($BB$3="暦月",'通所型サービス（100名）'!AX315/('通所型サービス（100名）'!$BB$8/7),""))</f>
        <v>0</v>
      </c>
      <c r="BA315" s="578"/>
      <c r="BB315" s="621"/>
      <c r="BC315" s="525"/>
      <c r="BD315" s="525"/>
      <c r="BE315" s="525"/>
      <c r="BF315" s="526"/>
    </row>
    <row r="316" spans="2:58" ht="20.25" customHeight="1" x14ac:dyDescent="0.4">
      <c r="B316" s="605">
        <f>B313+1</f>
        <v>99</v>
      </c>
      <c r="C316" s="607"/>
      <c r="D316" s="608"/>
      <c r="E316" s="609"/>
      <c r="F316" s="120"/>
      <c r="G316" s="511"/>
      <c r="H316" s="514"/>
      <c r="I316" s="515"/>
      <c r="J316" s="515"/>
      <c r="K316" s="516"/>
      <c r="L316" s="518"/>
      <c r="M316" s="519"/>
      <c r="N316" s="519"/>
      <c r="O316" s="520"/>
      <c r="P316" s="527" t="s">
        <v>49</v>
      </c>
      <c r="Q316" s="528"/>
      <c r="R316" s="529"/>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724"/>
      <c r="AY316" s="725"/>
      <c r="AZ316" s="726"/>
      <c r="BA316" s="727"/>
      <c r="BB316" s="560"/>
      <c r="BC316" s="519"/>
      <c r="BD316" s="519"/>
      <c r="BE316" s="519"/>
      <c r="BF316" s="520"/>
    </row>
    <row r="317" spans="2:58" ht="20.25" customHeight="1" x14ac:dyDescent="0.4">
      <c r="B317" s="605"/>
      <c r="C317" s="610"/>
      <c r="D317" s="611"/>
      <c r="E317" s="612"/>
      <c r="F317" s="94"/>
      <c r="G317" s="512"/>
      <c r="H317" s="517"/>
      <c r="I317" s="515"/>
      <c r="J317" s="515"/>
      <c r="K317" s="516"/>
      <c r="L317" s="521"/>
      <c r="M317" s="522"/>
      <c r="N317" s="522"/>
      <c r="O317" s="523"/>
      <c r="P317" s="565" t="s">
        <v>15</v>
      </c>
      <c r="Q317" s="566"/>
      <c r="R317" s="56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568">
        <f>IF($BB$3="４週",SUM(S317:AT317),IF($BB$3="暦月",SUM(S317:AW317),""))</f>
        <v>0</v>
      </c>
      <c r="AY317" s="569"/>
      <c r="AZ317" s="570">
        <f>IF($BB$3="４週",AX317/4,IF($BB$3="暦月",'通所型サービス（100名）'!AX317/('通所型サービス（100名）'!$BB$8/7),""))</f>
        <v>0</v>
      </c>
      <c r="BA317" s="571"/>
      <c r="BB317" s="561"/>
      <c r="BC317" s="522"/>
      <c r="BD317" s="522"/>
      <c r="BE317" s="522"/>
      <c r="BF317" s="523"/>
    </row>
    <row r="318" spans="2:58" ht="20.25" customHeight="1" x14ac:dyDescent="0.4">
      <c r="B318" s="605"/>
      <c r="C318" s="613"/>
      <c r="D318" s="614"/>
      <c r="E318" s="615"/>
      <c r="F318" s="123">
        <f>C316</f>
        <v>0</v>
      </c>
      <c r="G318" s="513"/>
      <c r="H318" s="517"/>
      <c r="I318" s="515"/>
      <c r="J318" s="515"/>
      <c r="K318" s="516"/>
      <c r="L318" s="524"/>
      <c r="M318" s="525"/>
      <c r="N318" s="525"/>
      <c r="O318" s="526"/>
      <c r="P318" s="602" t="s">
        <v>50</v>
      </c>
      <c r="Q318" s="603"/>
      <c r="R318" s="604"/>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575">
        <f>IF($BB$3="４週",SUM(S318:AT318),IF($BB$3="暦月",SUM(S318:AW318),""))</f>
        <v>0</v>
      </c>
      <c r="AY318" s="576"/>
      <c r="AZ318" s="577">
        <f>IF($BB$3="４週",AX318/4,IF($BB$3="暦月",'通所型サービス（100名）'!AX318/('通所型サービス（100名）'!$BB$8/7),""))</f>
        <v>0</v>
      </c>
      <c r="BA318" s="578"/>
      <c r="BB318" s="621"/>
      <c r="BC318" s="525"/>
      <c r="BD318" s="525"/>
      <c r="BE318" s="525"/>
      <c r="BF318" s="526"/>
    </row>
    <row r="319" spans="2:58" ht="20.25" customHeight="1" x14ac:dyDescent="0.4">
      <c r="B319" s="605">
        <f>B316+1</f>
        <v>100</v>
      </c>
      <c r="C319" s="607"/>
      <c r="D319" s="608"/>
      <c r="E319" s="609"/>
      <c r="F319" s="120"/>
      <c r="G319" s="511"/>
      <c r="H319" s="514"/>
      <c r="I319" s="515"/>
      <c r="J319" s="515"/>
      <c r="K319" s="516"/>
      <c r="L319" s="518"/>
      <c r="M319" s="519"/>
      <c r="N319" s="519"/>
      <c r="O319" s="520"/>
      <c r="P319" s="527" t="s">
        <v>49</v>
      </c>
      <c r="Q319" s="528"/>
      <c r="R319" s="529"/>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724"/>
      <c r="AY319" s="725"/>
      <c r="AZ319" s="726"/>
      <c r="BA319" s="727"/>
      <c r="BB319" s="560"/>
      <c r="BC319" s="519"/>
      <c r="BD319" s="519"/>
      <c r="BE319" s="519"/>
      <c r="BF319" s="520"/>
    </row>
    <row r="320" spans="2:58" ht="20.25" customHeight="1" x14ac:dyDescent="0.4">
      <c r="B320" s="605"/>
      <c r="C320" s="610"/>
      <c r="D320" s="611"/>
      <c r="E320" s="612"/>
      <c r="F320" s="94"/>
      <c r="G320" s="512"/>
      <c r="H320" s="517"/>
      <c r="I320" s="515"/>
      <c r="J320" s="515"/>
      <c r="K320" s="516"/>
      <c r="L320" s="521"/>
      <c r="M320" s="522"/>
      <c r="N320" s="522"/>
      <c r="O320" s="523"/>
      <c r="P320" s="565" t="s">
        <v>15</v>
      </c>
      <c r="Q320" s="566"/>
      <c r="R320" s="56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568">
        <f>IF($BB$3="４週",SUM(S320:AT320),IF($BB$3="暦月",SUM(S320:AW320),""))</f>
        <v>0</v>
      </c>
      <c r="AY320" s="569"/>
      <c r="AZ320" s="570">
        <f>IF($BB$3="４週",AX320/4,IF($BB$3="暦月",'通所型サービス（100名）'!AX320/('通所型サービス（100名）'!$BB$8/7),""))</f>
        <v>0</v>
      </c>
      <c r="BA320" s="571"/>
      <c r="BB320" s="561"/>
      <c r="BC320" s="522"/>
      <c r="BD320" s="522"/>
      <c r="BE320" s="522"/>
      <c r="BF320" s="523"/>
    </row>
    <row r="321" spans="1:73" ht="20.25" customHeight="1" thickBot="1" x14ac:dyDescent="0.45">
      <c r="B321" s="605"/>
      <c r="C321" s="613"/>
      <c r="D321" s="614"/>
      <c r="E321" s="615"/>
      <c r="F321" s="123">
        <f>C319</f>
        <v>0</v>
      </c>
      <c r="G321" s="513"/>
      <c r="H321" s="517"/>
      <c r="I321" s="515"/>
      <c r="J321" s="515"/>
      <c r="K321" s="516"/>
      <c r="L321" s="524"/>
      <c r="M321" s="525"/>
      <c r="N321" s="525"/>
      <c r="O321" s="526"/>
      <c r="P321" s="602" t="s">
        <v>50</v>
      </c>
      <c r="Q321" s="603"/>
      <c r="R321" s="604"/>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575">
        <f>IF($BB$3="４週",SUM(S321:AT321),IF($BB$3="暦月",SUM(S321:AW321),""))</f>
        <v>0</v>
      </c>
      <c r="AY321" s="576"/>
      <c r="AZ321" s="577">
        <f>IF($BB$3="４週",AX321/4,IF($BB$3="暦月",'通所型サービス（100名）'!AX321/('通所型サービス（100名）'!$BB$8/7),""))</f>
        <v>0</v>
      </c>
      <c r="BA321" s="578"/>
      <c r="BB321" s="621"/>
      <c r="BC321" s="525"/>
      <c r="BD321" s="525"/>
      <c r="BE321" s="525"/>
      <c r="BF321" s="526"/>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507" t="s">
        <v>182</v>
      </c>
      <c r="H323" s="507"/>
      <c r="I323" s="507"/>
      <c r="J323" s="507"/>
      <c r="K323" s="507"/>
      <c r="L323" s="507"/>
      <c r="M323" s="507"/>
      <c r="N323" s="507"/>
      <c r="O323" s="507"/>
      <c r="P323" s="507"/>
      <c r="Q323" s="507"/>
      <c r="R323" s="508"/>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509" t="str">
        <f>IF(SUMIF($F$22:$F$60, "生活相談員", AX22:AY60)=0,"",SUMIF($F$22:$F$60,"生活相談員",AX22:AY60))</f>
        <v/>
      </c>
      <c r="AY323" s="510"/>
      <c r="AZ323" s="530" t="str">
        <f>IF(AX323="","",IF($BB$3="４週",AX323/4,IF($BB$3="暦月",AX323/('通所型サービス（100名）'!$BB$8/7),"")))</f>
        <v/>
      </c>
      <c r="BA323" s="531"/>
      <c r="BB323" s="532"/>
      <c r="BC323" s="533"/>
      <c r="BD323" s="533"/>
      <c r="BE323" s="533"/>
      <c r="BF323" s="534"/>
    </row>
    <row r="324" spans="1:73" ht="20.25" customHeight="1" x14ac:dyDescent="0.4">
      <c r="B324" s="55"/>
      <c r="C324" s="27"/>
      <c r="D324" s="27"/>
      <c r="E324" s="27"/>
      <c r="F324" s="27"/>
      <c r="G324" s="541" t="s">
        <v>183</v>
      </c>
      <c r="H324" s="541"/>
      <c r="I324" s="541"/>
      <c r="J324" s="541"/>
      <c r="K324" s="541"/>
      <c r="L324" s="541"/>
      <c r="M324" s="541"/>
      <c r="N324" s="541"/>
      <c r="O324" s="541"/>
      <c r="P324" s="541"/>
      <c r="Q324" s="541"/>
      <c r="R324" s="542"/>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543" t="str">
        <f t="shared" si="2"/>
        <v/>
      </c>
      <c r="AY324" s="544"/>
      <c r="AZ324" s="545" t="str">
        <f>IF(AX324="","",IF($BB$3="４週",AX324/4,IF($BB$3="暦月",AX324/('通所型サービス（100名）'!$BB$8/7),"")))</f>
        <v/>
      </c>
      <c r="BA324" s="546"/>
      <c r="BB324" s="535"/>
      <c r="BC324" s="536"/>
      <c r="BD324" s="536"/>
      <c r="BE324" s="536"/>
      <c r="BF324" s="537"/>
    </row>
    <row r="325" spans="1:73" ht="20.25" customHeight="1" x14ac:dyDescent="0.4">
      <c r="B325" s="55"/>
      <c r="C325" s="27"/>
      <c r="D325" s="27"/>
      <c r="E325" s="27"/>
      <c r="F325" s="27"/>
      <c r="G325" s="541" t="s">
        <v>184</v>
      </c>
      <c r="H325" s="541"/>
      <c r="I325" s="541"/>
      <c r="J325" s="541"/>
      <c r="K325" s="541"/>
      <c r="L325" s="541"/>
      <c r="M325" s="541"/>
      <c r="N325" s="541"/>
      <c r="O325" s="541"/>
      <c r="P325" s="541"/>
      <c r="Q325" s="541"/>
      <c r="R325" s="542"/>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547"/>
      <c r="AY325" s="548"/>
      <c r="AZ325" s="548"/>
      <c r="BA325" s="549"/>
      <c r="BB325" s="535"/>
      <c r="BC325" s="536"/>
      <c r="BD325" s="536"/>
      <c r="BE325" s="536"/>
      <c r="BF325" s="537"/>
    </row>
    <row r="326" spans="1:73" ht="20.25" customHeight="1" x14ac:dyDescent="0.4">
      <c r="B326" s="55"/>
      <c r="C326" s="27"/>
      <c r="D326" s="27"/>
      <c r="E326" s="27"/>
      <c r="F326" s="27"/>
      <c r="G326" s="541" t="s">
        <v>186</v>
      </c>
      <c r="H326" s="541"/>
      <c r="I326" s="541"/>
      <c r="J326" s="541"/>
      <c r="K326" s="541"/>
      <c r="L326" s="541"/>
      <c r="M326" s="541"/>
      <c r="N326" s="541"/>
      <c r="O326" s="541"/>
      <c r="P326" s="541"/>
      <c r="Q326" s="541"/>
      <c r="R326" s="542"/>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550"/>
      <c r="AY326" s="551"/>
      <c r="AZ326" s="551"/>
      <c r="BA326" s="552"/>
      <c r="BB326" s="535"/>
      <c r="BC326" s="536"/>
      <c r="BD326" s="536"/>
      <c r="BE326" s="536"/>
      <c r="BF326" s="537"/>
    </row>
    <row r="327" spans="1:73" ht="20.25" customHeight="1" thickBot="1" x14ac:dyDescent="0.45">
      <c r="B327" s="56"/>
      <c r="C327" s="116"/>
      <c r="D327" s="116"/>
      <c r="E327" s="116"/>
      <c r="F327" s="116"/>
      <c r="G327" s="579" t="s">
        <v>187</v>
      </c>
      <c r="H327" s="579"/>
      <c r="I327" s="579"/>
      <c r="J327" s="579"/>
      <c r="K327" s="579"/>
      <c r="L327" s="579"/>
      <c r="M327" s="579"/>
      <c r="N327" s="579"/>
      <c r="O327" s="579"/>
      <c r="P327" s="579"/>
      <c r="Q327" s="579"/>
      <c r="R327" s="580"/>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550"/>
      <c r="AY327" s="551"/>
      <c r="AZ327" s="551"/>
      <c r="BA327" s="552"/>
      <c r="BB327" s="535"/>
      <c r="BC327" s="536"/>
      <c r="BD327" s="536"/>
      <c r="BE327" s="536"/>
      <c r="BF327" s="537"/>
    </row>
    <row r="328" spans="1:73" ht="18.75" customHeight="1" x14ac:dyDescent="0.4">
      <c r="B328" s="581" t="s">
        <v>188</v>
      </c>
      <c r="C328" s="582"/>
      <c r="D328" s="582"/>
      <c r="E328" s="582"/>
      <c r="F328" s="582"/>
      <c r="G328" s="582"/>
      <c r="H328" s="582"/>
      <c r="I328" s="582"/>
      <c r="J328" s="582"/>
      <c r="K328" s="583"/>
      <c r="L328" s="587" t="s">
        <v>60</v>
      </c>
      <c r="M328" s="587"/>
      <c r="N328" s="587"/>
      <c r="O328" s="587"/>
      <c r="P328" s="587"/>
      <c r="Q328" s="587"/>
      <c r="R328" s="588"/>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550"/>
      <c r="AY328" s="551"/>
      <c r="AZ328" s="551"/>
      <c r="BA328" s="552"/>
      <c r="BB328" s="535"/>
      <c r="BC328" s="536"/>
      <c r="BD328" s="536"/>
      <c r="BE328" s="536"/>
      <c r="BF328" s="537"/>
    </row>
    <row r="329" spans="1:73" ht="18.75" customHeight="1" x14ac:dyDescent="0.4">
      <c r="B329" s="581"/>
      <c r="C329" s="582"/>
      <c r="D329" s="582"/>
      <c r="E329" s="582"/>
      <c r="F329" s="582"/>
      <c r="G329" s="582"/>
      <c r="H329" s="582"/>
      <c r="I329" s="582"/>
      <c r="J329" s="582"/>
      <c r="K329" s="583"/>
      <c r="L329" s="589" t="s">
        <v>5</v>
      </c>
      <c r="M329" s="589"/>
      <c r="N329" s="589"/>
      <c r="O329" s="589"/>
      <c r="P329" s="589"/>
      <c r="Q329" s="589"/>
      <c r="R329" s="590"/>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550"/>
      <c r="AY329" s="551"/>
      <c r="AZ329" s="551"/>
      <c r="BA329" s="552"/>
      <c r="BB329" s="535"/>
      <c r="BC329" s="536"/>
      <c r="BD329" s="536"/>
      <c r="BE329" s="536"/>
      <c r="BF329" s="537"/>
    </row>
    <row r="330" spans="1:73" ht="18.75" customHeight="1" x14ac:dyDescent="0.4">
      <c r="B330" s="581"/>
      <c r="C330" s="582"/>
      <c r="D330" s="582"/>
      <c r="E330" s="582"/>
      <c r="F330" s="582"/>
      <c r="G330" s="582"/>
      <c r="H330" s="582"/>
      <c r="I330" s="582"/>
      <c r="J330" s="582"/>
      <c r="K330" s="583"/>
      <c r="L330" s="589" t="s">
        <v>61</v>
      </c>
      <c r="M330" s="589"/>
      <c r="N330" s="589"/>
      <c r="O330" s="589"/>
      <c r="P330" s="589"/>
      <c r="Q330" s="589"/>
      <c r="R330" s="590"/>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550"/>
      <c r="AY330" s="551"/>
      <c r="AZ330" s="551"/>
      <c r="BA330" s="552"/>
      <c r="BB330" s="535"/>
      <c r="BC330" s="536"/>
      <c r="BD330" s="536"/>
      <c r="BE330" s="536"/>
      <c r="BF330" s="537"/>
    </row>
    <row r="331" spans="1:73" ht="18.75" customHeight="1" x14ac:dyDescent="0.4">
      <c r="B331" s="581"/>
      <c r="C331" s="582"/>
      <c r="D331" s="582"/>
      <c r="E331" s="582"/>
      <c r="F331" s="582"/>
      <c r="G331" s="582"/>
      <c r="H331" s="582"/>
      <c r="I331" s="582"/>
      <c r="J331" s="582"/>
      <c r="K331" s="583"/>
      <c r="L331" s="589" t="s">
        <v>62</v>
      </c>
      <c r="M331" s="589"/>
      <c r="N331" s="589"/>
      <c r="O331" s="589"/>
      <c r="P331" s="589"/>
      <c r="Q331" s="589"/>
      <c r="R331" s="590"/>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550"/>
      <c r="AY331" s="551"/>
      <c r="AZ331" s="551"/>
      <c r="BA331" s="552"/>
      <c r="BB331" s="535"/>
      <c r="BC331" s="536"/>
      <c r="BD331" s="536"/>
      <c r="BE331" s="536"/>
      <c r="BF331" s="537"/>
    </row>
    <row r="332" spans="1:73" ht="18.75" customHeight="1" thickBot="1" x14ac:dyDescent="0.45">
      <c r="B332" s="584"/>
      <c r="C332" s="585"/>
      <c r="D332" s="585"/>
      <c r="E332" s="585"/>
      <c r="F332" s="585"/>
      <c r="G332" s="585"/>
      <c r="H332" s="585"/>
      <c r="I332" s="585"/>
      <c r="J332" s="585"/>
      <c r="K332" s="586"/>
      <c r="L332" s="591"/>
      <c r="M332" s="591"/>
      <c r="N332" s="591"/>
      <c r="O332" s="591"/>
      <c r="P332" s="591"/>
      <c r="Q332" s="591"/>
      <c r="R332" s="592"/>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53"/>
      <c r="AY332" s="554"/>
      <c r="AZ332" s="554"/>
      <c r="BA332" s="555"/>
      <c r="BB332" s="538"/>
      <c r="BC332" s="539"/>
      <c r="BD332" s="539"/>
      <c r="BE332" s="539"/>
      <c r="BF332" s="54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744" t="s">
        <v>52</v>
      </c>
      <c r="F4" s="744"/>
      <c r="G4" s="744"/>
      <c r="H4" s="744"/>
      <c r="I4" s="744"/>
      <c r="J4" s="744"/>
      <c r="K4" s="744"/>
      <c r="M4" s="744" t="s">
        <v>51</v>
      </c>
      <c r="N4" s="744"/>
      <c r="O4" s="744"/>
      <c r="Q4" s="744" t="s">
        <v>82</v>
      </c>
      <c r="R4" s="744"/>
      <c r="S4" s="744"/>
      <c r="T4" s="744"/>
      <c r="U4" s="744"/>
      <c r="W4" s="744"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74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745" t="s">
        <v>139</v>
      </c>
      <c r="G4" s="745"/>
      <c r="H4" s="745"/>
      <c r="I4" s="745"/>
      <c r="J4" s="745"/>
      <c r="K4" s="745"/>
    </row>
    <row r="5" spans="2:11" s="63" customFormat="1" ht="20.25" customHeight="1" x14ac:dyDescent="0.4">
      <c r="B5" s="75"/>
      <c r="C5" s="57" t="s">
        <v>140</v>
      </c>
      <c r="D5" s="57"/>
      <c r="F5" s="745"/>
      <c r="G5" s="745"/>
      <c r="H5" s="745"/>
      <c r="I5" s="745"/>
      <c r="J5" s="745"/>
      <c r="K5" s="745"/>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746"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747"/>
      <c r="C14" s="228" t="s">
        <v>150</v>
      </c>
      <c r="D14" s="288" t="s">
        <v>124</v>
      </c>
      <c r="E14" s="288" t="s">
        <v>85</v>
      </c>
      <c r="F14" s="288" t="s">
        <v>29</v>
      </c>
      <c r="G14" s="289" t="s">
        <v>27</v>
      </c>
      <c r="H14" s="229" t="s">
        <v>29</v>
      </c>
      <c r="I14" s="229" t="s">
        <v>29</v>
      </c>
      <c r="J14" s="229" t="s">
        <v>29</v>
      </c>
      <c r="K14" s="229" t="s">
        <v>29</v>
      </c>
      <c r="L14" s="230" t="s">
        <v>29</v>
      </c>
    </row>
    <row r="15" spans="1:12" x14ac:dyDescent="0.4">
      <c r="B15" s="747"/>
      <c r="C15" s="228" t="s">
        <v>150</v>
      </c>
      <c r="D15" s="288" t="s">
        <v>126</v>
      </c>
      <c r="E15" s="290" t="s">
        <v>150</v>
      </c>
      <c r="F15" s="290" t="s">
        <v>150</v>
      </c>
      <c r="G15" s="289" t="s">
        <v>28</v>
      </c>
      <c r="H15" s="231" t="s">
        <v>150</v>
      </c>
      <c r="I15" s="231" t="s">
        <v>150</v>
      </c>
      <c r="J15" s="231" t="s">
        <v>150</v>
      </c>
      <c r="K15" s="231" t="s">
        <v>150</v>
      </c>
      <c r="L15" s="232" t="s">
        <v>150</v>
      </c>
    </row>
    <row r="16" spans="1:12" x14ac:dyDescent="0.4">
      <c r="B16" s="747"/>
      <c r="C16" s="228" t="s">
        <v>150</v>
      </c>
      <c r="D16" s="290" t="s">
        <v>150</v>
      </c>
      <c r="E16" s="290" t="s">
        <v>150</v>
      </c>
      <c r="F16" s="290" t="s">
        <v>150</v>
      </c>
      <c r="G16" s="289" t="s">
        <v>14</v>
      </c>
      <c r="H16" s="231" t="s">
        <v>150</v>
      </c>
      <c r="I16" s="231" t="s">
        <v>150</v>
      </c>
      <c r="J16" s="231" t="s">
        <v>150</v>
      </c>
      <c r="K16" s="231" t="s">
        <v>150</v>
      </c>
      <c r="L16" s="232" t="s">
        <v>150</v>
      </c>
    </row>
    <row r="17" spans="2:12" x14ac:dyDescent="0.4">
      <c r="B17" s="747"/>
      <c r="C17" s="228" t="s">
        <v>150</v>
      </c>
      <c r="D17" s="290" t="s">
        <v>150</v>
      </c>
      <c r="E17" s="290" t="s">
        <v>150</v>
      </c>
      <c r="F17" s="290" t="s">
        <v>150</v>
      </c>
      <c r="G17" s="289" t="s">
        <v>6</v>
      </c>
      <c r="H17" s="231" t="s">
        <v>150</v>
      </c>
      <c r="I17" s="231" t="s">
        <v>150</v>
      </c>
      <c r="J17" s="231" t="s">
        <v>150</v>
      </c>
      <c r="K17" s="231" t="s">
        <v>150</v>
      </c>
      <c r="L17" s="232" t="s">
        <v>150</v>
      </c>
    </row>
    <row r="18" spans="2:12" x14ac:dyDescent="0.4">
      <c r="B18" s="747"/>
      <c r="C18" s="228" t="s">
        <v>150</v>
      </c>
      <c r="D18" s="290" t="s">
        <v>150</v>
      </c>
      <c r="E18" s="290" t="s">
        <v>150</v>
      </c>
      <c r="F18" s="290" t="s">
        <v>150</v>
      </c>
      <c r="G18" s="289" t="s">
        <v>86</v>
      </c>
      <c r="H18" s="231" t="s">
        <v>150</v>
      </c>
      <c r="I18" s="231" t="s">
        <v>150</v>
      </c>
      <c r="J18" s="231" t="s">
        <v>150</v>
      </c>
      <c r="K18" s="231" t="s">
        <v>150</v>
      </c>
      <c r="L18" s="232" t="s">
        <v>150</v>
      </c>
    </row>
    <row r="19" spans="2:12" x14ac:dyDescent="0.4">
      <c r="B19" s="747"/>
      <c r="C19" s="228" t="s">
        <v>150</v>
      </c>
      <c r="D19" s="290" t="s">
        <v>150</v>
      </c>
      <c r="E19" s="290" t="s">
        <v>150</v>
      </c>
      <c r="F19" s="290" t="s">
        <v>150</v>
      </c>
      <c r="G19" s="289" t="s">
        <v>87</v>
      </c>
      <c r="H19" s="231" t="s">
        <v>150</v>
      </c>
      <c r="I19" s="231" t="s">
        <v>150</v>
      </c>
      <c r="J19" s="231" t="s">
        <v>150</v>
      </c>
      <c r="K19" s="231" t="s">
        <v>150</v>
      </c>
      <c r="L19" s="232" t="s">
        <v>150</v>
      </c>
    </row>
    <row r="20" spans="2:12" x14ac:dyDescent="0.4">
      <c r="B20" s="747"/>
      <c r="C20" s="228" t="s">
        <v>150</v>
      </c>
      <c r="D20" s="290" t="s">
        <v>150</v>
      </c>
      <c r="E20" s="290" t="s">
        <v>150</v>
      </c>
      <c r="F20" s="290" t="s">
        <v>150</v>
      </c>
      <c r="G20" s="289" t="s">
        <v>30</v>
      </c>
      <c r="H20" s="231" t="s">
        <v>150</v>
      </c>
      <c r="I20" s="231" t="s">
        <v>150</v>
      </c>
      <c r="J20" s="231" t="s">
        <v>150</v>
      </c>
      <c r="K20" s="231" t="s">
        <v>150</v>
      </c>
      <c r="L20" s="232" t="s">
        <v>150</v>
      </c>
    </row>
    <row r="21" spans="2:12" x14ac:dyDescent="0.4">
      <c r="B21" s="747"/>
      <c r="C21" s="228" t="s">
        <v>150</v>
      </c>
      <c r="D21" s="290" t="s">
        <v>150</v>
      </c>
      <c r="E21" s="290" t="s">
        <v>150</v>
      </c>
      <c r="F21" s="290" t="s">
        <v>150</v>
      </c>
      <c r="G21" s="289" t="s">
        <v>31</v>
      </c>
      <c r="H21" s="231" t="s">
        <v>150</v>
      </c>
      <c r="I21" s="231" t="s">
        <v>150</v>
      </c>
      <c r="J21" s="231" t="s">
        <v>150</v>
      </c>
      <c r="K21" s="231" t="s">
        <v>150</v>
      </c>
      <c r="L21" s="232" t="s">
        <v>150</v>
      </c>
    </row>
    <row r="22" spans="2:12" x14ac:dyDescent="0.4">
      <c r="B22" s="747"/>
      <c r="C22" s="228" t="s">
        <v>150</v>
      </c>
      <c r="D22" s="290" t="s">
        <v>150</v>
      </c>
      <c r="E22" s="290" t="s">
        <v>150</v>
      </c>
      <c r="F22" s="290" t="s">
        <v>150</v>
      </c>
      <c r="G22" s="290" t="s">
        <v>150</v>
      </c>
      <c r="H22" s="231" t="s">
        <v>150</v>
      </c>
      <c r="I22" s="231" t="s">
        <v>150</v>
      </c>
      <c r="J22" s="231" t="s">
        <v>150</v>
      </c>
      <c r="K22" s="231" t="s">
        <v>150</v>
      </c>
      <c r="L22" s="232" t="s">
        <v>150</v>
      </c>
    </row>
    <row r="23" spans="2:12" x14ac:dyDescent="0.4">
      <c r="B23" s="747"/>
      <c r="C23" s="228" t="s">
        <v>150</v>
      </c>
      <c r="D23" s="290" t="s">
        <v>150</v>
      </c>
      <c r="E23" s="290" t="s">
        <v>150</v>
      </c>
      <c r="F23" s="290" t="s">
        <v>150</v>
      </c>
      <c r="G23" s="290" t="s">
        <v>150</v>
      </c>
      <c r="H23" s="231" t="s">
        <v>150</v>
      </c>
      <c r="I23" s="231" t="s">
        <v>150</v>
      </c>
      <c r="J23" s="231" t="s">
        <v>150</v>
      </c>
      <c r="K23" s="231" t="s">
        <v>150</v>
      </c>
      <c r="L23" s="232" t="s">
        <v>150</v>
      </c>
    </row>
    <row r="24" spans="2:12" x14ac:dyDescent="0.4">
      <c r="B24" s="747"/>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748"/>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212</v>
      </c>
      <c r="D1" s="125"/>
      <c r="E1" s="125"/>
      <c r="F1" s="125"/>
      <c r="G1" s="125"/>
      <c r="H1" s="126" t="s">
        <v>0</v>
      </c>
      <c r="J1" s="126"/>
      <c r="L1" s="125"/>
      <c r="M1" s="125"/>
      <c r="N1" s="125"/>
      <c r="O1" s="125"/>
      <c r="P1" s="125"/>
      <c r="Q1" s="125"/>
      <c r="R1" s="125"/>
      <c r="AM1" s="127"/>
      <c r="AN1" s="128"/>
      <c r="AO1" s="128" t="s">
        <v>68</v>
      </c>
      <c r="AP1" s="689" t="s">
        <v>206</v>
      </c>
      <c r="AQ1" s="690"/>
      <c r="AR1" s="690"/>
      <c r="AS1" s="690"/>
      <c r="AT1" s="690"/>
      <c r="AU1" s="690"/>
      <c r="AV1" s="690"/>
      <c r="AW1" s="690"/>
      <c r="AX1" s="690"/>
      <c r="AY1" s="690"/>
      <c r="AZ1" s="690"/>
      <c r="BA1" s="690"/>
      <c r="BB1" s="690"/>
      <c r="BC1" s="690"/>
      <c r="BD1" s="690"/>
      <c r="BE1" s="690"/>
      <c r="BF1" s="128" t="s">
        <v>21</v>
      </c>
    </row>
    <row r="2" spans="2:64" s="124" customFormat="1" ht="20.25" customHeight="1" x14ac:dyDescent="0.4">
      <c r="C2" s="125"/>
      <c r="D2" s="125"/>
      <c r="E2" s="125"/>
      <c r="F2" s="125"/>
      <c r="G2" s="125"/>
      <c r="J2" s="126"/>
      <c r="L2" s="125"/>
      <c r="M2" s="125"/>
      <c r="N2" s="125"/>
      <c r="O2" s="125"/>
      <c r="P2" s="125"/>
      <c r="Q2" s="125"/>
      <c r="R2" s="125"/>
      <c r="Y2" s="129" t="s">
        <v>64</v>
      </c>
      <c r="Z2" s="715">
        <v>4</v>
      </c>
      <c r="AA2" s="715"/>
      <c r="AB2" s="129" t="s">
        <v>65</v>
      </c>
      <c r="AC2" s="751">
        <f>IF(Z2=0,"",YEAR(DATE(2018+Z2,1,1)))</f>
        <v>2022</v>
      </c>
      <c r="AD2" s="751"/>
      <c r="AE2" s="130" t="s">
        <v>66</v>
      </c>
      <c r="AF2" s="130" t="s">
        <v>1</v>
      </c>
      <c r="AG2" s="715">
        <v>4</v>
      </c>
      <c r="AH2" s="715"/>
      <c r="AI2" s="130" t="s">
        <v>53</v>
      </c>
      <c r="AM2" s="127"/>
      <c r="AN2" s="128"/>
      <c r="AO2" s="128" t="s">
        <v>67</v>
      </c>
      <c r="AP2" s="715" t="s">
        <v>40</v>
      </c>
      <c r="AQ2" s="715"/>
      <c r="AR2" s="715"/>
      <c r="AS2" s="715"/>
      <c r="AT2" s="715"/>
      <c r="AU2" s="715"/>
      <c r="AV2" s="715"/>
      <c r="AW2" s="715"/>
      <c r="AX2" s="715"/>
      <c r="AY2" s="715"/>
      <c r="AZ2" s="715"/>
      <c r="BA2" s="715"/>
      <c r="BB2" s="715"/>
      <c r="BC2" s="715"/>
      <c r="BD2" s="715"/>
      <c r="BE2" s="715"/>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717" t="s">
        <v>151</v>
      </c>
      <c r="BC3" s="718"/>
      <c r="BD3" s="718"/>
      <c r="BE3" s="719"/>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717" t="s">
        <v>153</v>
      </c>
      <c r="BC4" s="718"/>
      <c r="BD4" s="718"/>
      <c r="BE4" s="719"/>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636">
        <v>40</v>
      </c>
      <c r="AY6" s="637"/>
      <c r="AZ6" s="157" t="s">
        <v>171</v>
      </c>
      <c r="BA6" s="124"/>
      <c r="BB6" s="636">
        <v>160</v>
      </c>
      <c r="BC6" s="637"/>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752">
        <f>DAY(EOMONTH(DATE(AC2,AG2,1),0))</f>
        <v>30</v>
      </c>
      <c r="BC8" s="753"/>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636">
        <v>1</v>
      </c>
      <c r="BC10" s="722"/>
      <c r="BD10" s="637"/>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723"/>
      <c r="AP12" s="723"/>
      <c r="AQ12" s="723"/>
      <c r="AR12" s="157"/>
      <c r="AS12" s="155"/>
      <c r="AT12" s="155"/>
      <c r="AU12" s="155"/>
      <c r="AV12" s="150"/>
      <c r="AW12" s="150"/>
      <c r="AX12" s="158"/>
      <c r="AY12" s="158"/>
      <c r="AZ12" s="150"/>
      <c r="BA12" s="150"/>
      <c r="BB12" s="636">
        <v>1</v>
      </c>
      <c r="BC12" s="722"/>
      <c r="BD12" s="637"/>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84">
        <v>0.39583333333333331</v>
      </c>
      <c r="AV14" s="685"/>
      <c r="AW14" s="686"/>
      <c r="AX14" s="141" t="s">
        <v>2</v>
      </c>
      <c r="AY14" s="684">
        <v>0.6875</v>
      </c>
      <c r="AZ14" s="685"/>
      <c r="BA14" s="686"/>
      <c r="BB14" s="140" t="s">
        <v>24</v>
      </c>
      <c r="BC14" s="754">
        <f>(AY14-AU14)*24</f>
        <v>7</v>
      </c>
      <c r="BD14" s="755"/>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777" t="s">
        <v>98</v>
      </c>
      <c r="C17" s="780" t="s">
        <v>175</v>
      </c>
      <c r="D17" s="781"/>
      <c r="E17" s="782"/>
      <c r="F17" s="174"/>
      <c r="G17" s="789" t="s">
        <v>176</v>
      </c>
      <c r="H17" s="792" t="s">
        <v>177</v>
      </c>
      <c r="I17" s="781"/>
      <c r="J17" s="781"/>
      <c r="K17" s="782"/>
      <c r="L17" s="792" t="s">
        <v>178</v>
      </c>
      <c r="M17" s="781"/>
      <c r="N17" s="781"/>
      <c r="O17" s="795"/>
      <c r="P17" s="798"/>
      <c r="Q17" s="799"/>
      <c r="R17" s="800"/>
      <c r="S17" s="700" t="s">
        <v>179</v>
      </c>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2"/>
      <c r="AX17" s="807" t="str">
        <f>IF(BB3="４週","(11) 1～4週目の勤務時間数合計","(11) 1か月の勤務時間数   合計")</f>
        <v>(11) 1～4週目の勤務時間数合計</v>
      </c>
      <c r="AY17" s="808"/>
      <c r="AZ17" s="813" t="s">
        <v>180</v>
      </c>
      <c r="BA17" s="814"/>
      <c r="BB17" s="756" t="s">
        <v>181</v>
      </c>
      <c r="BC17" s="757"/>
      <c r="BD17" s="757"/>
      <c r="BE17" s="757"/>
      <c r="BF17" s="758"/>
    </row>
    <row r="18" spans="2:58" ht="20.25" customHeight="1" x14ac:dyDescent="0.4">
      <c r="B18" s="778"/>
      <c r="C18" s="783"/>
      <c r="D18" s="784"/>
      <c r="E18" s="785"/>
      <c r="F18" s="175"/>
      <c r="G18" s="790"/>
      <c r="H18" s="793"/>
      <c r="I18" s="784"/>
      <c r="J18" s="784"/>
      <c r="K18" s="785"/>
      <c r="L18" s="793"/>
      <c r="M18" s="784"/>
      <c r="N18" s="784"/>
      <c r="O18" s="796"/>
      <c r="P18" s="801"/>
      <c r="Q18" s="802"/>
      <c r="R18" s="803"/>
      <c r="S18" s="819" t="s">
        <v>16</v>
      </c>
      <c r="T18" s="820"/>
      <c r="U18" s="820"/>
      <c r="V18" s="820"/>
      <c r="W18" s="820"/>
      <c r="X18" s="820"/>
      <c r="Y18" s="821"/>
      <c r="Z18" s="819" t="s">
        <v>17</v>
      </c>
      <c r="AA18" s="820"/>
      <c r="AB18" s="820"/>
      <c r="AC18" s="820"/>
      <c r="AD18" s="820"/>
      <c r="AE18" s="820"/>
      <c r="AF18" s="821"/>
      <c r="AG18" s="819" t="s">
        <v>18</v>
      </c>
      <c r="AH18" s="820"/>
      <c r="AI18" s="820"/>
      <c r="AJ18" s="820"/>
      <c r="AK18" s="820"/>
      <c r="AL18" s="820"/>
      <c r="AM18" s="821"/>
      <c r="AN18" s="819" t="s">
        <v>19</v>
      </c>
      <c r="AO18" s="820"/>
      <c r="AP18" s="820"/>
      <c r="AQ18" s="820"/>
      <c r="AR18" s="820"/>
      <c r="AS18" s="820"/>
      <c r="AT18" s="821"/>
      <c r="AU18" s="822" t="s">
        <v>20</v>
      </c>
      <c r="AV18" s="823"/>
      <c r="AW18" s="824"/>
      <c r="AX18" s="809"/>
      <c r="AY18" s="810"/>
      <c r="AZ18" s="815"/>
      <c r="BA18" s="816"/>
      <c r="BB18" s="759"/>
      <c r="BC18" s="760"/>
      <c r="BD18" s="760"/>
      <c r="BE18" s="760"/>
      <c r="BF18" s="761"/>
    </row>
    <row r="19" spans="2:58" ht="20.25" customHeight="1" x14ac:dyDescent="0.4">
      <c r="B19" s="778"/>
      <c r="C19" s="783"/>
      <c r="D19" s="784"/>
      <c r="E19" s="785"/>
      <c r="F19" s="175"/>
      <c r="G19" s="790"/>
      <c r="H19" s="793"/>
      <c r="I19" s="784"/>
      <c r="J19" s="784"/>
      <c r="K19" s="785"/>
      <c r="L19" s="793"/>
      <c r="M19" s="784"/>
      <c r="N19" s="784"/>
      <c r="O19" s="796"/>
      <c r="P19" s="801"/>
      <c r="Q19" s="802"/>
      <c r="R19" s="803"/>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809"/>
      <c r="AY19" s="810"/>
      <c r="AZ19" s="815"/>
      <c r="BA19" s="816"/>
      <c r="BB19" s="759"/>
      <c r="BC19" s="760"/>
      <c r="BD19" s="760"/>
      <c r="BE19" s="760"/>
      <c r="BF19" s="761"/>
    </row>
    <row r="20" spans="2:58" ht="20.25" hidden="1" customHeight="1" x14ac:dyDescent="0.4">
      <c r="B20" s="778"/>
      <c r="C20" s="783"/>
      <c r="D20" s="784"/>
      <c r="E20" s="785"/>
      <c r="F20" s="175"/>
      <c r="G20" s="790"/>
      <c r="H20" s="793"/>
      <c r="I20" s="784"/>
      <c r="J20" s="784"/>
      <c r="K20" s="785"/>
      <c r="L20" s="793"/>
      <c r="M20" s="784"/>
      <c r="N20" s="784"/>
      <c r="O20" s="796"/>
      <c r="P20" s="801"/>
      <c r="Q20" s="802"/>
      <c r="R20" s="803"/>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809"/>
      <c r="AY20" s="810"/>
      <c r="AZ20" s="815"/>
      <c r="BA20" s="816"/>
      <c r="BB20" s="759"/>
      <c r="BC20" s="760"/>
      <c r="BD20" s="760"/>
      <c r="BE20" s="760"/>
      <c r="BF20" s="761"/>
    </row>
    <row r="21" spans="2:58" ht="22.5" customHeight="1" thickBot="1" x14ac:dyDescent="0.45">
      <c r="B21" s="779"/>
      <c r="C21" s="786"/>
      <c r="D21" s="787"/>
      <c r="E21" s="788"/>
      <c r="F21" s="183"/>
      <c r="G21" s="791"/>
      <c r="H21" s="794"/>
      <c r="I21" s="787"/>
      <c r="J21" s="787"/>
      <c r="K21" s="788"/>
      <c r="L21" s="794"/>
      <c r="M21" s="787"/>
      <c r="N21" s="787"/>
      <c r="O21" s="797"/>
      <c r="P21" s="804"/>
      <c r="Q21" s="805"/>
      <c r="R21" s="806"/>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811"/>
      <c r="AY21" s="812"/>
      <c r="AZ21" s="817"/>
      <c r="BA21" s="818"/>
      <c r="BB21" s="762"/>
      <c r="BC21" s="763"/>
      <c r="BD21" s="763"/>
      <c r="BE21" s="763"/>
      <c r="BF21" s="764"/>
    </row>
    <row r="22" spans="2:58" ht="20.25" customHeight="1" x14ac:dyDescent="0.4">
      <c r="B22" s="835">
        <v>1</v>
      </c>
      <c r="C22" s="669" t="s">
        <v>4</v>
      </c>
      <c r="D22" s="670"/>
      <c r="E22" s="671"/>
      <c r="F22" s="93"/>
      <c r="G22" s="672" t="s">
        <v>123</v>
      </c>
      <c r="H22" s="673" t="s">
        <v>106</v>
      </c>
      <c r="I22" s="674"/>
      <c r="J22" s="674"/>
      <c r="K22" s="675"/>
      <c r="L22" s="676" t="s">
        <v>213</v>
      </c>
      <c r="M22" s="677"/>
      <c r="N22" s="677"/>
      <c r="O22" s="678"/>
      <c r="P22" s="825" t="s">
        <v>49</v>
      </c>
      <c r="Q22" s="826"/>
      <c r="R22" s="827"/>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836"/>
      <c r="AY22" s="837"/>
      <c r="AZ22" s="838"/>
      <c r="BA22" s="839"/>
      <c r="BB22" s="624"/>
      <c r="BC22" s="625"/>
      <c r="BD22" s="625"/>
      <c r="BE22" s="625"/>
      <c r="BF22" s="626"/>
    </row>
    <row r="23" spans="2:58" ht="20.25" customHeight="1" x14ac:dyDescent="0.4">
      <c r="B23" s="830"/>
      <c r="C23" s="630"/>
      <c r="D23" s="631"/>
      <c r="E23" s="632"/>
      <c r="F23" s="94"/>
      <c r="G23" s="512"/>
      <c r="H23" s="517"/>
      <c r="I23" s="515"/>
      <c r="J23" s="515"/>
      <c r="K23" s="516"/>
      <c r="L23" s="521"/>
      <c r="M23" s="522"/>
      <c r="N23" s="522"/>
      <c r="O23" s="523"/>
      <c r="P23" s="765" t="s">
        <v>15</v>
      </c>
      <c r="Q23" s="766"/>
      <c r="R23" s="767"/>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768">
        <f>IF($BB$3="４週",SUM(S23:AT23),IF($BB$3="暦月",SUM(S23:AW23),""))</f>
        <v>160</v>
      </c>
      <c r="AY23" s="769"/>
      <c r="AZ23" s="770">
        <f>IF($BB$3="４週",AX23/4,IF($BB$3="暦月",【記載例】通所型サービス!AX23/(【記載例】通所型サービス!$BB$8/7),""))</f>
        <v>40</v>
      </c>
      <c r="BA23" s="771"/>
      <c r="BB23" s="596"/>
      <c r="BC23" s="597"/>
      <c r="BD23" s="597"/>
      <c r="BE23" s="597"/>
      <c r="BF23" s="598"/>
    </row>
    <row r="24" spans="2:58" ht="20.25" customHeight="1" x14ac:dyDescent="0.4">
      <c r="B24" s="830"/>
      <c r="C24" s="633"/>
      <c r="D24" s="634"/>
      <c r="E24" s="635"/>
      <c r="F24" s="95" t="str">
        <f>C22</f>
        <v>管理者</v>
      </c>
      <c r="G24" s="512"/>
      <c r="H24" s="517"/>
      <c r="I24" s="515"/>
      <c r="J24" s="515"/>
      <c r="K24" s="516"/>
      <c r="L24" s="521"/>
      <c r="M24" s="522"/>
      <c r="N24" s="522"/>
      <c r="O24" s="523"/>
      <c r="P24" s="772" t="s">
        <v>50</v>
      </c>
      <c r="Q24" s="773"/>
      <c r="R24" s="774"/>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775">
        <f>IF($BB$3="４週",SUM(S24:AT24),IF($BB$3="暦月",SUM(S24:AW24),""))</f>
        <v>140</v>
      </c>
      <c r="AY24" s="776"/>
      <c r="AZ24" s="828">
        <f>IF($BB$3="４週",AX24/4,IF($BB$3="暦月",【記載例】通所型サービス!AX24/(【記載例】通所型サービス!$BB$8/7),""))</f>
        <v>35</v>
      </c>
      <c r="BA24" s="829"/>
      <c r="BB24" s="599"/>
      <c r="BC24" s="600"/>
      <c r="BD24" s="600"/>
      <c r="BE24" s="600"/>
      <c r="BF24" s="601"/>
    </row>
    <row r="25" spans="2:58" ht="20.25" customHeight="1" x14ac:dyDescent="0.4">
      <c r="B25" s="830">
        <f>B22+1</f>
        <v>2</v>
      </c>
      <c r="C25" s="627" t="s">
        <v>60</v>
      </c>
      <c r="D25" s="628"/>
      <c r="E25" s="629"/>
      <c r="F25" s="121"/>
      <c r="G25" s="511" t="s">
        <v>123</v>
      </c>
      <c r="H25" s="514" t="s">
        <v>125</v>
      </c>
      <c r="I25" s="515"/>
      <c r="J25" s="515"/>
      <c r="K25" s="516"/>
      <c r="L25" s="518" t="s">
        <v>213</v>
      </c>
      <c r="M25" s="519"/>
      <c r="N25" s="519"/>
      <c r="O25" s="520"/>
      <c r="P25" s="840" t="s">
        <v>49</v>
      </c>
      <c r="Q25" s="841"/>
      <c r="R25" s="842"/>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831"/>
      <c r="AY25" s="832"/>
      <c r="AZ25" s="833"/>
      <c r="BA25" s="834"/>
      <c r="BB25" s="593"/>
      <c r="BC25" s="594"/>
      <c r="BD25" s="594"/>
      <c r="BE25" s="594"/>
      <c r="BF25" s="595"/>
    </row>
    <row r="26" spans="2:58" ht="20.25" customHeight="1" x14ac:dyDescent="0.4">
      <c r="B26" s="830"/>
      <c r="C26" s="630"/>
      <c r="D26" s="631"/>
      <c r="E26" s="632"/>
      <c r="F26" s="94"/>
      <c r="G26" s="512"/>
      <c r="H26" s="517"/>
      <c r="I26" s="515"/>
      <c r="J26" s="515"/>
      <c r="K26" s="516"/>
      <c r="L26" s="521"/>
      <c r="M26" s="522"/>
      <c r="N26" s="522"/>
      <c r="O26" s="523"/>
      <c r="P26" s="765" t="s">
        <v>15</v>
      </c>
      <c r="Q26" s="766"/>
      <c r="R26" s="767"/>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768">
        <f>IF($BB$3="４週",SUM(S26:AT26),IF($BB$3="暦月",SUM(S26:AW26),""))</f>
        <v>160</v>
      </c>
      <c r="AY26" s="769"/>
      <c r="AZ26" s="770">
        <f>IF($BB$3="４週",AX26/4,IF($BB$3="暦月",【記載例】通所型サービス!AX26/(【記載例】通所型サービス!$BB$8/7),""))</f>
        <v>40</v>
      </c>
      <c r="BA26" s="771"/>
      <c r="BB26" s="596"/>
      <c r="BC26" s="597"/>
      <c r="BD26" s="597"/>
      <c r="BE26" s="597"/>
      <c r="BF26" s="598"/>
    </row>
    <row r="27" spans="2:58" ht="20.25" customHeight="1" x14ac:dyDescent="0.4">
      <c r="B27" s="830"/>
      <c r="C27" s="633"/>
      <c r="D27" s="634"/>
      <c r="E27" s="635"/>
      <c r="F27" s="94" t="str">
        <f>C25</f>
        <v>生活相談員</v>
      </c>
      <c r="G27" s="513"/>
      <c r="H27" s="517"/>
      <c r="I27" s="515"/>
      <c r="J27" s="515"/>
      <c r="K27" s="516"/>
      <c r="L27" s="524"/>
      <c r="M27" s="525"/>
      <c r="N27" s="525"/>
      <c r="O27" s="526"/>
      <c r="P27" s="772" t="s">
        <v>50</v>
      </c>
      <c r="Q27" s="773"/>
      <c r="R27" s="774"/>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775">
        <f>IF($BB$3="４週",SUM(S27:AT27),IF($BB$3="暦月",SUM(S27:AW27),""))</f>
        <v>140</v>
      </c>
      <c r="AY27" s="776"/>
      <c r="AZ27" s="828">
        <f>IF($BB$3="４週",AX27/4,IF($BB$3="暦月",【記載例】通所型サービス!AX27/(【記載例】通所型サービス!$BB$8/7),""))</f>
        <v>35</v>
      </c>
      <c r="BA27" s="829"/>
      <c r="BB27" s="599"/>
      <c r="BC27" s="600"/>
      <c r="BD27" s="600"/>
      <c r="BE27" s="600"/>
      <c r="BF27" s="601"/>
    </row>
    <row r="28" spans="2:58" ht="20.25" customHeight="1" x14ac:dyDescent="0.4">
      <c r="B28" s="830">
        <f>B25+1</f>
        <v>3</v>
      </c>
      <c r="C28" s="607" t="s">
        <v>60</v>
      </c>
      <c r="D28" s="608"/>
      <c r="E28" s="609"/>
      <c r="F28" s="121"/>
      <c r="G28" s="511" t="s">
        <v>122</v>
      </c>
      <c r="H28" s="514" t="s">
        <v>158</v>
      </c>
      <c r="I28" s="515"/>
      <c r="J28" s="515"/>
      <c r="K28" s="516"/>
      <c r="L28" s="518" t="s">
        <v>213</v>
      </c>
      <c r="M28" s="519"/>
      <c r="N28" s="519"/>
      <c r="O28" s="520"/>
      <c r="P28" s="840" t="s">
        <v>49</v>
      </c>
      <c r="Q28" s="841"/>
      <c r="R28" s="842"/>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831"/>
      <c r="AY28" s="832"/>
      <c r="AZ28" s="833"/>
      <c r="BA28" s="834"/>
      <c r="BB28" s="593" t="s">
        <v>129</v>
      </c>
      <c r="BC28" s="594"/>
      <c r="BD28" s="594"/>
      <c r="BE28" s="594"/>
      <c r="BF28" s="595"/>
    </row>
    <row r="29" spans="2:58" ht="20.25" customHeight="1" x14ac:dyDescent="0.4">
      <c r="B29" s="830"/>
      <c r="C29" s="610"/>
      <c r="D29" s="611"/>
      <c r="E29" s="612"/>
      <c r="F29" s="94"/>
      <c r="G29" s="512"/>
      <c r="H29" s="517"/>
      <c r="I29" s="515"/>
      <c r="J29" s="515"/>
      <c r="K29" s="516"/>
      <c r="L29" s="521"/>
      <c r="M29" s="522"/>
      <c r="N29" s="522"/>
      <c r="O29" s="523"/>
      <c r="P29" s="765" t="s">
        <v>15</v>
      </c>
      <c r="Q29" s="766"/>
      <c r="R29" s="767"/>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768">
        <f>IF($BB$3="４週",SUM(S29:AT29),IF($BB$3="暦月",SUM(S29:AW29),""))</f>
        <v>64</v>
      </c>
      <c r="AY29" s="769"/>
      <c r="AZ29" s="770">
        <f>IF($BB$3="４週",AX29/4,IF($BB$3="暦月",【記載例】通所型サービス!AX29/(【記載例】通所型サービス!$BB$8/7),""))</f>
        <v>16</v>
      </c>
      <c r="BA29" s="771"/>
      <c r="BB29" s="596"/>
      <c r="BC29" s="597"/>
      <c r="BD29" s="597"/>
      <c r="BE29" s="597"/>
      <c r="BF29" s="598"/>
    </row>
    <row r="30" spans="2:58" ht="20.25" customHeight="1" x14ac:dyDescent="0.4">
      <c r="B30" s="830"/>
      <c r="C30" s="613"/>
      <c r="D30" s="614"/>
      <c r="E30" s="615"/>
      <c r="F30" s="94" t="str">
        <f>C28</f>
        <v>生活相談員</v>
      </c>
      <c r="G30" s="513"/>
      <c r="H30" s="517"/>
      <c r="I30" s="515"/>
      <c r="J30" s="515"/>
      <c r="K30" s="516"/>
      <c r="L30" s="524"/>
      <c r="M30" s="525"/>
      <c r="N30" s="525"/>
      <c r="O30" s="526"/>
      <c r="P30" s="772" t="s">
        <v>50</v>
      </c>
      <c r="Q30" s="773"/>
      <c r="R30" s="774"/>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775">
        <f>IF($BB$3="４週",SUM(S30:AT30),IF($BB$3="暦月",SUM(S30:AW30),""))</f>
        <v>56</v>
      </c>
      <c r="AY30" s="776"/>
      <c r="AZ30" s="828">
        <f>IF($BB$3="４週",AX30/4,IF($BB$3="暦月",【記載例】通所型サービス!AX30/(【記載例】通所型サービス!$BB$8/7),""))</f>
        <v>14</v>
      </c>
      <c r="BA30" s="829"/>
      <c r="BB30" s="599"/>
      <c r="BC30" s="600"/>
      <c r="BD30" s="600"/>
      <c r="BE30" s="600"/>
      <c r="BF30" s="601"/>
    </row>
    <row r="31" spans="2:58" ht="20.25" customHeight="1" x14ac:dyDescent="0.4">
      <c r="B31" s="830">
        <f>B28+1</f>
        <v>4</v>
      </c>
      <c r="C31" s="607" t="s">
        <v>5</v>
      </c>
      <c r="D31" s="608"/>
      <c r="E31" s="609"/>
      <c r="F31" s="121"/>
      <c r="G31" s="511" t="s">
        <v>122</v>
      </c>
      <c r="H31" s="514" t="s">
        <v>14</v>
      </c>
      <c r="I31" s="515"/>
      <c r="J31" s="515"/>
      <c r="K31" s="516"/>
      <c r="L31" s="518" t="s">
        <v>213</v>
      </c>
      <c r="M31" s="519"/>
      <c r="N31" s="519"/>
      <c r="O31" s="520"/>
      <c r="P31" s="840" t="s">
        <v>49</v>
      </c>
      <c r="Q31" s="841"/>
      <c r="R31" s="842"/>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831"/>
      <c r="AY31" s="832"/>
      <c r="AZ31" s="833"/>
      <c r="BA31" s="834"/>
      <c r="BB31" s="593" t="s">
        <v>132</v>
      </c>
      <c r="BC31" s="594"/>
      <c r="BD31" s="594"/>
      <c r="BE31" s="594"/>
      <c r="BF31" s="595"/>
    </row>
    <row r="32" spans="2:58" ht="20.25" customHeight="1" x14ac:dyDescent="0.4">
      <c r="B32" s="830"/>
      <c r="C32" s="610"/>
      <c r="D32" s="611"/>
      <c r="E32" s="612"/>
      <c r="F32" s="94"/>
      <c r="G32" s="512"/>
      <c r="H32" s="517"/>
      <c r="I32" s="515"/>
      <c r="J32" s="515"/>
      <c r="K32" s="516"/>
      <c r="L32" s="521"/>
      <c r="M32" s="522"/>
      <c r="N32" s="522"/>
      <c r="O32" s="523"/>
      <c r="P32" s="765" t="s">
        <v>15</v>
      </c>
      <c r="Q32" s="766"/>
      <c r="R32" s="767"/>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768">
        <f>IF($BB$3="４週",SUM(S32:AT32),IF($BB$3="暦月",SUM(S32:AW32),""))</f>
        <v>64</v>
      </c>
      <c r="AY32" s="769"/>
      <c r="AZ32" s="770">
        <f>IF($BB$3="４週",AX32/4,IF($BB$3="暦月",【記載例】通所型サービス!AX32/(【記載例】通所型サービス!$BB$8/7),""))</f>
        <v>16</v>
      </c>
      <c r="BA32" s="771"/>
      <c r="BB32" s="596"/>
      <c r="BC32" s="597"/>
      <c r="BD32" s="597"/>
      <c r="BE32" s="597"/>
      <c r="BF32" s="598"/>
    </row>
    <row r="33" spans="2:58" ht="20.25" customHeight="1" x14ac:dyDescent="0.4">
      <c r="B33" s="830"/>
      <c r="C33" s="613"/>
      <c r="D33" s="614"/>
      <c r="E33" s="615"/>
      <c r="F33" s="94" t="str">
        <f>C31</f>
        <v>看護職員</v>
      </c>
      <c r="G33" s="513"/>
      <c r="H33" s="517"/>
      <c r="I33" s="515"/>
      <c r="J33" s="515"/>
      <c r="K33" s="516"/>
      <c r="L33" s="524"/>
      <c r="M33" s="525"/>
      <c r="N33" s="525"/>
      <c r="O33" s="526"/>
      <c r="P33" s="772" t="s">
        <v>50</v>
      </c>
      <c r="Q33" s="773"/>
      <c r="R33" s="774"/>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775">
        <f>IF($BB$3="４週",SUM(S33:AT33),IF($BB$3="暦月",SUM(S33:AW33),""))</f>
        <v>64</v>
      </c>
      <c r="AY33" s="776"/>
      <c r="AZ33" s="828">
        <f>IF($BB$3="４週",AX33/4,IF($BB$3="暦月",【記載例】通所型サービス!AX33/(【記載例】通所型サービス!$BB$8/7),""))</f>
        <v>16</v>
      </c>
      <c r="BA33" s="829"/>
      <c r="BB33" s="599"/>
      <c r="BC33" s="600"/>
      <c r="BD33" s="600"/>
      <c r="BE33" s="600"/>
      <c r="BF33" s="601"/>
    </row>
    <row r="34" spans="2:58" ht="20.25" customHeight="1" x14ac:dyDescent="0.4">
      <c r="B34" s="830">
        <f>B31+1</f>
        <v>5</v>
      </c>
      <c r="C34" s="607" t="s">
        <v>5</v>
      </c>
      <c r="D34" s="608"/>
      <c r="E34" s="609"/>
      <c r="F34" s="121"/>
      <c r="G34" s="511" t="s">
        <v>204</v>
      </c>
      <c r="H34" s="514" t="s">
        <v>6</v>
      </c>
      <c r="I34" s="515"/>
      <c r="J34" s="515"/>
      <c r="K34" s="516"/>
      <c r="L34" s="518" t="s">
        <v>213</v>
      </c>
      <c r="M34" s="519"/>
      <c r="N34" s="519"/>
      <c r="O34" s="520"/>
      <c r="P34" s="840" t="s">
        <v>49</v>
      </c>
      <c r="Q34" s="841"/>
      <c r="R34" s="842"/>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831"/>
      <c r="AY34" s="832"/>
      <c r="AZ34" s="833"/>
      <c r="BA34" s="834"/>
      <c r="BB34" s="593" t="s">
        <v>127</v>
      </c>
      <c r="BC34" s="594"/>
      <c r="BD34" s="594"/>
      <c r="BE34" s="594"/>
      <c r="BF34" s="595"/>
    </row>
    <row r="35" spans="2:58" ht="20.25" customHeight="1" x14ac:dyDescent="0.4">
      <c r="B35" s="830"/>
      <c r="C35" s="610"/>
      <c r="D35" s="611"/>
      <c r="E35" s="612"/>
      <c r="F35" s="94"/>
      <c r="G35" s="512"/>
      <c r="H35" s="517"/>
      <c r="I35" s="515"/>
      <c r="J35" s="515"/>
      <c r="K35" s="516"/>
      <c r="L35" s="521"/>
      <c r="M35" s="522"/>
      <c r="N35" s="522"/>
      <c r="O35" s="523"/>
      <c r="P35" s="765" t="s">
        <v>15</v>
      </c>
      <c r="Q35" s="766"/>
      <c r="R35" s="767"/>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768">
        <f>IF($BB$3="４週",SUM(S35:AT35),IF($BB$3="暦月",SUM(S35:AW35),""))</f>
        <v>48</v>
      </c>
      <c r="AY35" s="769"/>
      <c r="AZ35" s="770">
        <f>IF($BB$3="４週",AX35/4,IF($BB$3="暦月",【記載例】通所型サービス!AX35/(【記載例】通所型サービス!$BB$8/7),""))</f>
        <v>12</v>
      </c>
      <c r="BA35" s="771"/>
      <c r="BB35" s="596"/>
      <c r="BC35" s="597"/>
      <c r="BD35" s="597"/>
      <c r="BE35" s="597"/>
      <c r="BF35" s="598"/>
    </row>
    <row r="36" spans="2:58" ht="20.25" customHeight="1" x14ac:dyDescent="0.4">
      <c r="B36" s="830"/>
      <c r="C36" s="613"/>
      <c r="D36" s="614"/>
      <c r="E36" s="615"/>
      <c r="F36" s="94" t="str">
        <f>C34</f>
        <v>看護職員</v>
      </c>
      <c r="G36" s="513"/>
      <c r="H36" s="517"/>
      <c r="I36" s="515"/>
      <c r="J36" s="515"/>
      <c r="K36" s="516"/>
      <c r="L36" s="524"/>
      <c r="M36" s="525"/>
      <c r="N36" s="525"/>
      <c r="O36" s="526"/>
      <c r="P36" s="772" t="s">
        <v>50</v>
      </c>
      <c r="Q36" s="773"/>
      <c r="R36" s="774"/>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775">
        <f>IF($BB$3="４週",SUM(S36:AT36),IF($BB$3="暦月",SUM(S36:AW36),""))</f>
        <v>48</v>
      </c>
      <c r="AY36" s="776"/>
      <c r="AZ36" s="828">
        <f>IF($BB$3="４週",AX36/4,IF($BB$3="暦月",【記載例】通所型サービス!AX36/(【記載例】通所型サービス!$BB$8/7),""))</f>
        <v>12</v>
      </c>
      <c r="BA36" s="829"/>
      <c r="BB36" s="599"/>
      <c r="BC36" s="600"/>
      <c r="BD36" s="600"/>
      <c r="BE36" s="600"/>
      <c r="BF36" s="601"/>
    </row>
    <row r="37" spans="2:58" ht="20.25" customHeight="1" x14ac:dyDescent="0.4">
      <c r="B37" s="830">
        <f>B34+1</f>
        <v>6</v>
      </c>
      <c r="C37" s="607" t="s">
        <v>61</v>
      </c>
      <c r="D37" s="608"/>
      <c r="E37" s="609"/>
      <c r="F37" s="121"/>
      <c r="G37" s="511" t="s">
        <v>122</v>
      </c>
      <c r="H37" s="514" t="s">
        <v>106</v>
      </c>
      <c r="I37" s="515"/>
      <c r="J37" s="515"/>
      <c r="K37" s="516"/>
      <c r="L37" s="518" t="s">
        <v>213</v>
      </c>
      <c r="M37" s="519"/>
      <c r="N37" s="519"/>
      <c r="O37" s="520"/>
      <c r="P37" s="840" t="s">
        <v>49</v>
      </c>
      <c r="Q37" s="841"/>
      <c r="R37" s="842"/>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831"/>
      <c r="AY37" s="832"/>
      <c r="AZ37" s="833"/>
      <c r="BA37" s="834"/>
      <c r="BB37" s="593" t="s">
        <v>130</v>
      </c>
      <c r="BC37" s="594"/>
      <c r="BD37" s="594"/>
      <c r="BE37" s="594"/>
      <c r="BF37" s="595"/>
    </row>
    <row r="38" spans="2:58" ht="20.25" customHeight="1" x14ac:dyDescent="0.4">
      <c r="B38" s="830"/>
      <c r="C38" s="610"/>
      <c r="D38" s="611"/>
      <c r="E38" s="612"/>
      <c r="F38" s="94"/>
      <c r="G38" s="512"/>
      <c r="H38" s="517"/>
      <c r="I38" s="515"/>
      <c r="J38" s="515"/>
      <c r="K38" s="516"/>
      <c r="L38" s="521"/>
      <c r="M38" s="522"/>
      <c r="N38" s="522"/>
      <c r="O38" s="523"/>
      <c r="P38" s="765" t="s">
        <v>15</v>
      </c>
      <c r="Q38" s="766"/>
      <c r="R38" s="767"/>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768">
        <f>IF($BB$3="４週",SUM(S38:AT38),IF($BB$3="暦月",SUM(S38:AW38),""))</f>
        <v>96</v>
      </c>
      <c r="AY38" s="769"/>
      <c r="AZ38" s="770">
        <f>IF($BB$3="４週",AX38/4,IF($BB$3="暦月",【記載例】通所型サービス!AX38/(【記載例】通所型サービス!$BB$8/7),""))</f>
        <v>24</v>
      </c>
      <c r="BA38" s="771"/>
      <c r="BB38" s="596"/>
      <c r="BC38" s="597"/>
      <c r="BD38" s="597"/>
      <c r="BE38" s="597"/>
      <c r="BF38" s="598"/>
    </row>
    <row r="39" spans="2:58" ht="20.25" customHeight="1" x14ac:dyDescent="0.4">
      <c r="B39" s="830"/>
      <c r="C39" s="613"/>
      <c r="D39" s="614"/>
      <c r="E39" s="615"/>
      <c r="F39" s="94" t="str">
        <f>C37</f>
        <v>介護職員</v>
      </c>
      <c r="G39" s="513"/>
      <c r="H39" s="517"/>
      <c r="I39" s="515"/>
      <c r="J39" s="515"/>
      <c r="K39" s="516"/>
      <c r="L39" s="524"/>
      <c r="M39" s="525"/>
      <c r="N39" s="525"/>
      <c r="O39" s="526"/>
      <c r="P39" s="772" t="s">
        <v>50</v>
      </c>
      <c r="Q39" s="773"/>
      <c r="R39" s="774"/>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775">
        <f>IF($BB$3="４週",SUM(S39:AT39),IF($BB$3="暦月",SUM(S39:AW39),""))</f>
        <v>84</v>
      </c>
      <c r="AY39" s="776"/>
      <c r="AZ39" s="828">
        <f>IF($BB$3="４週",AX39/4,IF($BB$3="暦月",【記載例】通所型サービス!AX39/(【記載例】通所型サービス!$BB$8/7),""))</f>
        <v>21</v>
      </c>
      <c r="BA39" s="829"/>
      <c r="BB39" s="599"/>
      <c r="BC39" s="600"/>
      <c r="BD39" s="600"/>
      <c r="BE39" s="600"/>
      <c r="BF39" s="601"/>
    </row>
    <row r="40" spans="2:58" ht="20.25" customHeight="1" x14ac:dyDescent="0.4">
      <c r="B40" s="830">
        <f>B37+1</f>
        <v>7</v>
      </c>
      <c r="C40" s="607" t="s">
        <v>61</v>
      </c>
      <c r="D40" s="608"/>
      <c r="E40" s="609"/>
      <c r="F40" s="121"/>
      <c r="G40" s="511" t="s">
        <v>122</v>
      </c>
      <c r="H40" s="514" t="s">
        <v>106</v>
      </c>
      <c r="I40" s="515"/>
      <c r="J40" s="515"/>
      <c r="K40" s="516"/>
      <c r="L40" s="518" t="s">
        <v>213</v>
      </c>
      <c r="M40" s="519"/>
      <c r="N40" s="519"/>
      <c r="O40" s="520"/>
      <c r="P40" s="840" t="s">
        <v>49</v>
      </c>
      <c r="Q40" s="841"/>
      <c r="R40" s="842"/>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831"/>
      <c r="AY40" s="832"/>
      <c r="AZ40" s="833"/>
      <c r="BA40" s="834"/>
      <c r="BB40" s="593" t="s">
        <v>131</v>
      </c>
      <c r="BC40" s="594"/>
      <c r="BD40" s="594"/>
      <c r="BE40" s="594"/>
      <c r="BF40" s="595"/>
    </row>
    <row r="41" spans="2:58" ht="20.25" customHeight="1" x14ac:dyDescent="0.4">
      <c r="B41" s="830"/>
      <c r="C41" s="610"/>
      <c r="D41" s="611"/>
      <c r="E41" s="612"/>
      <c r="F41" s="94"/>
      <c r="G41" s="512"/>
      <c r="H41" s="517"/>
      <c r="I41" s="515"/>
      <c r="J41" s="515"/>
      <c r="K41" s="516"/>
      <c r="L41" s="521"/>
      <c r="M41" s="522"/>
      <c r="N41" s="522"/>
      <c r="O41" s="523"/>
      <c r="P41" s="765" t="s">
        <v>15</v>
      </c>
      <c r="Q41" s="766"/>
      <c r="R41" s="767"/>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768">
        <f>IF($BB$3="４週",SUM(S41:AT41),IF($BB$3="暦月",SUM(S41:AW41),""))</f>
        <v>32</v>
      </c>
      <c r="AY41" s="769"/>
      <c r="AZ41" s="770">
        <f>IF($BB$3="４週",AX41/4,IF($BB$3="暦月",【記載例】通所型サービス!AX41/(【記載例】通所型サービス!$BB$8/7),""))</f>
        <v>8</v>
      </c>
      <c r="BA41" s="771"/>
      <c r="BB41" s="596"/>
      <c r="BC41" s="597"/>
      <c r="BD41" s="597"/>
      <c r="BE41" s="597"/>
      <c r="BF41" s="598"/>
    </row>
    <row r="42" spans="2:58" ht="20.25" customHeight="1" x14ac:dyDescent="0.4">
      <c r="B42" s="830"/>
      <c r="C42" s="613"/>
      <c r="D42" s="614"/>
      <c r="E42" s="615"/>
      <c r="F42" s="94" t="str">
        <f>C40</f>
        <v>介護職員</v>
      </c>
      <c r="G42" s="513"/>
      <c r="H42" s="517"/>
      <c r="I42" s="515"/>
      <c r="J42" s="515"/>
      <c r="K42" s="516"/>
      <c r="L42" s="524"/>
      <c r="M42" s="525"/>
      <c r="N42" s="525"/>
      <c r="O42" s="526"/>
      <c r="P42" s="772" t="s">
        <v>50</v>
      </c>
      <c r="Q42" s="773"/>
      <c r="R42" s="774"/>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775">
        <f>IF($BB$3="４週",SUM(S42:AT42),IF($BB$3="暦月",SUM(S42:AW42),""))</f>
        <v>28</v>
      </c>
      <c r="AY42" s="776"/>
      <c r="AZ42" s="828">
        <f>IF($BB$3="４週",AX42/4,IF($BB$3="暦月",【記載例】通所型サービス!AX42/(【記載例】通所型サービス!$BB$8/7),""))</f>
        <v>7</v>
      </c>
      <c r="BA42" s="829"/>
      <c r="BB42" s="599"/>
      <c r="BC42" s="600"/>
      <c r="BD42" s="600"/>
      <c r="BE42" s="600"/>
      <c r="BF42" s="601"/>
    </row>
    <row r="43" spans="2:58" ht="20.25" customHeight="1" x14ac:dyDescent="0.4">
      <c r="B43" s="830">
        <f>B40+1</f>
        <v>8</v>
      </c>
      <c r="C43" s="607" t="s">
        <v>61</v>
      </c>
      <c r="D43" s="608"/>
      <c r="E43" s="609"/>
      <c r="F43" s="121"/>
      <c r="G43" s="511" t="s">
        <v>123</v>
      </c>
      <c r="H43" s="514" t="s">
        <v>32</v>
      </c>
      <c r="I43" s="515"/>
      <c r="J43" s="515"/>
      <c r="K43" s="516"/>
      <c r="L43" s="518" t="s">
        <v>213</v>
      </c>
      <c r="M43" s="519"/>
      <c r="N43" s="519"/>
      <c r="O43" s="520"/>
      <c r="P43" s="840" t="s">
        <v>49</v>
      </c>
      <c r="Q43" s="841"/>
      <c r="R43" s="842"/>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831"/>
      <c r="AY43" s="832"/>
      <c r="AZ43" s="833"/>
      <c r="BA43" s="834"/>
      <c r="BB43" s="593"/>
      <c r="BC43" s="594"/>
      <c r="BD43" s="594"/>
      <c r="BE43" s="594"/>
      <c r="BF43" s="595"/>
    </row>
    <row r="44" spans="2:58" ht="20.25" customHeight="1" x14ac:dyDescent="0.4">
      <c r="B44" s="830"/>
      <c r="C44" s="610"/>
      <c r="D44" s="611"/>
      <c r="E44" s="612"/>
      <c r="F44" s="94"/>
      <c r="G44" s="512"/>
      <c r="H44" s="517"/>
      <c r="I44" s="515"/>
      <c r="J44" s="515"/>
      <c r="K44" s="516"/>
      <c r="L44" s="521"/>
      <c r="M44" s="522"/>
      <c r="N44" s="522"/>
      <c r="O44" s="523"/>
      <c r="P44" s="765" t="s">
        <v>15</v>
      </c>
      <c r="Q44" s="766"/>
      <c r="R44" s="767"/>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768">
        <f>IF($BB$3="４週",SUM(S44:AT44),IF($BB$3="暦月",SUM(S44:AW44),""))</f>
        <v>160</v>
      </c>
      <c r="AY44" s="769"/>
      <c r="AZ44" s="770">
        <f>IF($BB$3="４週",AX44/4,IF($BB$3="暦月",【記載例】通所型サービス!AX44/(【記載例】通所型サービス!$BB$8/7),""))</f>
        <v>40</v>
      </c>
      <c r="BA44" s="771"/>
      <c r="BB44" s="596"/>
      <c r="BC44" s="597"/>
      <c r="BD44" s="597"/>
      <c r="BE44" s="597"/>
      <c r="BF44" s="598"/>
    </row>
    <row r="45" spans="2:58" ht="20.25" customHeight="1" x14ac:dyDescent="0.4">
      <c r="B45" s="830"/>
      <c r="C45" s="613"/>
      <c r="D45" s="614"/>
      <c r="E45" s="615"/>
      <c r="F45" s="94" t="str">
        <f>C43</f>
        <v>介護職員</v>
      </c>
      <c r="G45" s="513"/>
      <c r="H45" s="517"/>
      <c r="I45" s="515"/>
      <c r="J45" s="515"/>
      <c r="K45" s="516"/>
      <c r="L45" s="524"/>
      <c r="M45" s="525"/>
      <c r="N45" s="525"/>
      <c r="O45" s="526"/>
      <c r="P45" s="772" t="s">
        <v>50</v>
      </c>
      <c r="Q45" s="773"/>
      <c r="R45" s="774"/>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775">
        <f>IF($BB$3="４週",SUM(S45:AT45),IF($BB$3="暦月",SUM(S45:AW45),""))</f>
        <v>140</v>
      </c>
      <c r="AY45" s="776"/>
      <c r="AZ45" s="828">
        <f>IF($BB$3="４週",AX45/4,IF($BB$3="暦月",【記載例】通所型サービス!AX45/(【記載例】通所型サービス!$BB$8/7),""))</f>
        <v>35</v>
      </c>
      <c r="BA45" s="829"/>
      <c r="BB45" s="599"/>
      <c r="BC45" s="600"/>
      <c r="BD45" s="600"/>
      <c r="BE45" s="600"/>
      <c r="BF45" s="601"/>
    </row>
    <row r="46" spans="2:58" ht="20.25" customHeight="1" x14ac:dyDescent="0.4">
      <c r="B46" s="830">
        <f>B43+1</f>
        <v>9</v>
      </c>
      <c r="C46" s="607" t="s">
        <v>61</v>
      </c>
      <c r="D46" s="608"/>
      <c r="E46" s="609"/>
      <c r="F46" s="121"/>
      <c r="G46" s="511" t="s">
        <v>123</v>
      </c>
      <c r="H46" s="514" t="s">
        <v>106</v>
      </c>
      <c r="I46" s="515"/>
      <c r="J46" s="515"/>
      <c r="K46" s="516"/>
      <c r="L46" s="518" t="s">
        <v>213</v>
      </c>
      <c r="M46" s="519"/>
      <c r="N46" s="519"/>
      <c r="O46" s="520"/>
      <c r="P46" s="840" t="s">
        <v>49</v>
      </c>
      <c r="Q46" s="841"/>
      <c r="R46" s="842"/>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831"/>
      <c r="AY46" s="832"/>
      <c r="AZ46" s="833"/>
      <c r="BA46" s="834"/>
      <c r="BB46" s="593"/>
      <c r="BC46" s="594"/>
      <c r="BD46" s="594"/>
      <c r="BE46" s="594"/>
      <c r="BF46" s="595"/>
    </row>
    <row r="47" spans="2:58" ht="20.25" customHeight="1" x14ac:dyDescent="0.4">
      <c r="B47" s="830"/>
      <c r="C47" s="610"/>
      <c r="D47" s="611"/>
      <c r="E47" s="612"/>
      <c r="F47" s="94"/>
      <c r="G47" s="512"/>
      <c r="H47" s="517"/>
      <c r="I47" s="515"/>
      <c r="J47" s="515"/>
      <c r="K47" s="516"/>
      <c r="L47" s="521"/>
      <c r="M47" s="522"/>
      <c r="N47" s="522"/>
      <c r="O47" s="523"/>
      <c r="P47" s="765" t="s">
        <v>15</v>
      </c>
      <c r="Q47" s="766"/>
      <c r="R47" s="767"/>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768">
        <f>IF($BB$3="４週",SUM(S47:AT47),IF($BB$3="暦月",SUM(S47:AW47),""))</f>
        <v>160</v>
      </c>
      <c r="AY47" s="769"/>
      <c r="AZ47" s="770">
        <f>IF($BB$3="４週",AX47/4,IF($BB$3="暦月",【記載例】通所型サービス!AX47/(【記載例】通所型サービス!$BB$8/7),""))</f>
        <v>40</v>
      </c>
      <c r="BA47" s="771"/>
      <c r="BB47" s="596"/>
      <c r="BC47" s="597"/>
      <c r="BD47" s="597"/>
      <c r="BE47" s="597"/>
      <c r="BF47" s="598"/>
    </row>
    <row r="48" spans="2:58" ht="20.25" customHeight="1" x14ac:dyDescent="0.4">
      <c r="B48" s="830"/>
      <c r="C48" s="613"/>
      <c r="D48" s="614"/>
      <c r="E48" s="615"/>
      <c r="F48" s="94" t="str">
        <f>C46</f>
        <v>介護職員</v>
      </c>
      <c r="G48" s="513"/>
      <c r="H48" s="517"/>
      <c r="I48" s="515"/>
      <c r="J48" s="515"/>
      <c r="K48" s="516"/>
      <c r="L48" s="524"/>
      <c r="M48" s="525"/>
      <c r="N48" s="525"/>
      <c r="O48" s="526"/>
      <c r="P48" s="772" t="s">
        <v>50</v>
      </c>
      <c r="Q48" s="773"/>
      <c r="R48" s="774"/>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775">
        <f>IF($BB$3="４週",SUM(S48:AT48),IF($BB$3="暦月",SUM(S48:AW48),""))</f>
        <v>140</v>
      </c>
      <c r="AY48" s="776"/>
      <c r="AZ48" s="828">
        <f>IF($BB$3="４週",AX48/4,IF($BB$3="暦月",【記載例】通所型サービス!AX48/(【記載例】通所型サービス!$BB$8/7),""))</f>
        <v>35</v>
      </c>
      <c r="BA48" s="829"/>
      <c r="BB48" s="599"/>
      <c r="BC48" s="600"/>
      <c r="BD48" s="600"/>
      <c r="BE48" s="600"/>
      <c r="BF48" s="601"/>
    </row>
    <row r="49" spans="2:58" ht="20.25" customHeight="1" x14ac:dyDescent="0.4">
      <c r="B49" s="830">
        <f>B46+1</f>
        <v>10</v>
      </c>
      <c r="C49" s="607" t="s">
        <v>62</v>
      </c>
      <c r="D49" s="608"/>
      <c r="E49" s="609"/>
      <c r="F49" s="121"/>
      <c r="G49" s="511" t="s">
        <v>122</v>
      </c>
      <c r="H49" s="514" t="s">
        <v>14</v>
      </c>
      <c r="I49" s="515"/>
      <c r="J49" s="515"/>
      <c r="K49" s="516"/>
      <c r="L49" s="518" t="s">
        <v>213</v>
      </c>
      <c r="M49" s="519"/>
      <c r="N49" s="519"/>
      <c r="O49" s="520"/>
      <c r="P49" s="840" t="s">
        <v>49</v>
      </c>
      <c r="Q49" s="841"/>
      <c r="R49" s="842"/>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831"/>
      <c r="AY49" s="832"/>
      <c r="AZ49" s="833"/>
      <c r="BA49" s="834"/>
      <c r="BB49" s="593" t="s">
        <v>133</v>
      </c>
      <c r="BC49" s="594"/>
      <c r="BD49" s="594"/>
      <c r="BE49" s="594"/>
      <c r="BF49" s="595"/>
    </row>
    <row r="50" spans="2:58" ht="20.25" customHeight="1" x14ac:dyDescent="0.4">
      <c r="B50" s="830"/>
      <c r="C50" s="610"/>
      <c r="D50" s="611"/>
      <c r="E50" s="612"/>
      <c r="F50" s="94"/>
      <c r="G50" s="512"/>
      <c r="H50" s="517"/>
      <c r="I50" s="515"/>
      <c r="J50" s="515"/>
      <c r="K50" s="516"/>
      <c r="L50" s="521"/>
      <c r="M50" s="522"/>
      <c r="N50" s="522"/>
      <c r="O50" s="523"/>
      <c r="P50" s="765" t="s">
        <v>15</v>
      </c>
      <c r="Q50" s="766"/>
      <c r="R50" s="767"/>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768">
        <f>IF($BB$3="４週",SUM(S50:AT50),IF($BB$3="暦月",SUM(S50:AW50),""))</f>
        <v>64</v>
      </c>
      <c r="AY50" s="769"/>
      <c r="AZ50" s="770">
        <f>IF($BB$3="４週",AX50/4,IF($BB$3="暦月",【記載例】通所型サービス!AX50/(【記載例】通所型サービス!$BB$8/7),""))</f>
        <v>16</v>
      </c>
      <c r="BA50" s="771"/>
      <c r="BB50" s="596"/>
      <c r="BC50" s="597"/>
      <c r="BD50" s="597"/>
      <c r="BE50" s="597"/>
      <c r="BF50" s="598"/>
    </row>
    <row r="51" spans="2:58" ht="20.25" customHeight="1" x14ac:dyDescent="0.4">
      <c r="B51" s="830"/>
      <c r="C51" s="613"/>
      <c r="D51" s="614"/>
      <c r="E51" s="615"/>
      <c r="F51" s="94" t="str">
        <f>C49</f>
        <v>機能訓練指導員</v>
      </c>
      <c r="G51" s="513"/>
      <c r="H51" s="517"/>
      <c r="I51" s="515"/>
      <c r="J51" s="515"/>
      <c r="K51" s="516"/>
      <c r="L51" s="524"/>
      <c r="M51" s="525"/>
      <c r="N51" s="525"/>
      <c r="O51" s="526"/>
      <c r="P51" s="772" t="s">
        <v>50</v>
      </c>
      <c r="Q51" s="773"/>
      <c r="R51" s="774"/>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775">
        <f>IF($BB$3="４週",SUM(S51:AT51),IF($BB$3="暦月",SUM(S51:AW51),""))</f>
        <v>48</v>
      </c>
      <c r="AY51" s="776"/>
      <c r="AZ51" s="828">
        <f>IF($BB$3="４週",AX51/4,IF($BB$3="暦月",【記載例】通所型サービス!AX51/(【記載例】通所型サービス!$BB$8/7),""))</f>
        <v>12</v>
      </c>
      <c r="BA51" s="829"/>
      <c r="BB51" s="599"/>
      <c r="BC51" s="600"/>
      <c r="BD51" s="600"/>
      <c r="BE51" s="600"/>
      <c r="BF51" s="601"/>
    </row>
    <row r="52" spans="2:58" ht="20.25" customHeight="1" x14ac:dyDescent="0.4">
      <c r="B52" s="830">
        <f>B49+1</f>
        <v>11</v>
      </c>
      <c r="C52" s="607" t="s">
        <v>62</v>
      </c>
      <c r="D52" s="608"/>
      <c r="E52" s="609"/>
      <c r="F52" s="121"/>
      <c r="G52" s="511" t="s">
        <v>204</v>
      </c>
      <c r="H52" s="514" t="s">
        <v>14</v>
      </c>
      <c r="I52" s="515"/>
      <c r="J52" s="515"/>
      <c r="K52" s="516"/>
      <c r="L52" s="518" t="s">
        <v>213</v>
      </c>
      <c r="M52" s="519"/>
      <c r="N52" s="519"/>
      <c r="O52" s="520"/>
      <c r="P52" s="840" t="s">
        <v>49</v>
      </c>
      <c r="Q52" s="841"/>
      <c r="R52" s="842"/>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831"/>
      <c r="AY52" s="832"/>
      <c r="AZ52" s="833"/>
      <c r="BA52" s="834"/>
      <c r="BB52" s="593" t="s">
        <v>128</v>
      </c>
      <c r="BC52" s="594"/>
      <c r="BD52" s="594"/>
      <c r="BE52" s="594"/>
      <c r="BF52" s="595"/>
    </row>
    <row r="53" spans="2:58" ht="20.25" customHeight="1" x14ac:dyDescent="0.4">
      <c r="B53" s="830"/>
      <c r="C53" s="610"/>
      <c r="D53" s="611"/>
      <c r="E53" s="612"/>
      <c r="F53" s="94"/>
      <c r="G53" s="512"/>
      <c r="H53" s="517"/>
      <c r="I53" s="515"/>
      <c r="J53" s="515"/>
      <c r="K53" s="516"/>
      <c r="L53" s="521"/>
      <c r="M53" s="522"/>
      <c r="N53" s="522"/>
      <c r="O53" s="523"/>
      <c r="P53" s="765" t="s">
        <v>15</v>
      </c>
      <c r="Q53" s="766"/>
      <c r="R53" s="767"/>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768">
        <f>IF($BB$3="４週",SUM(S53:AT53),IF($BB$3="暦月",SUM(S53:AW53),""))</f>
        <v>48</v>
      </c>
      <c r="AY53" s="769"/>
      <c r="AZ53" s="770">
        <f>IF($BB$3="４週",AX53/4,IF($BB$3="暦月",【記載例】通所型サービス!AX53/(【記載例】通所型サービス!$BB$8/7),""))</f>
        <v>12</v>
      </c>
      <c r="BA53" s="771"/>
      <c r="BB53" s="596"/>
      <c r="BC53" s="597"/>
      <c r="BD53" s="597"/>
      <c r="BE53" s="597"/>
      <c r="BF53" s="598"/>
    </row>
    <row r="54" spans="2:58" ht="20.25" customHeight="1" x14ac:dyDescent="0.4">
      <c r="B54" s="830"/>
      <c r="C54" s="613"/>
      <c r="D54" s="614"/>
      <c r="E54" s="615"/>
      <c r="F54" s="94" t="str">
        <f>C52</f>
        <v>機能訓練指導員</v>
      </c>
      <c r="G54" s="513"/>
      <c r="H54" s="517"/>
      <c r="I54" s="515"/>
      <c r="J54" s="515"/>
      <c r="K54" s="516"/>
      <c r="L54" s="524"/>
      <c r="M54" s="525"/>
      <c r="N54" s="525"/>
      <c r="O54" s="526"/>
      <c r="P54" s="772" t="s">
        <v>50</v>
      </c>
      <c r="Q54" s="773"/>
      <c r="R54" s="774"/>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775">
        <f>IF($BB$3="４週",SUM(S54:AT54),IF($BB$3="暦月",SUM(S54:AW54),""))</f>
        <v>36</v>
      </c>
      <c r="AY54" s="776"/>
      <c r="AZ54" s="828">
        <f>IF($BB$3="４週",AX54/4,IF($BB$3="暦月",【記載例】通所型サービス!AX54/(【記載例】通所型サービス!$BB$8/7),""))</f>
        <v>9</v>
      </c>
      <c r="BA54" s="829"/>
      <c r="BB54" s="599"/>
      <c r="BC54" s="600"/>
      <c r="BD54" s="600"/>
      <c r="BE54" s="600"/>
      <c r="BF54" s="601"/>
    </row>
    <row r="55" spans="2:58" ht="20.25" customHeight="1" x14ac:dyDescent="0.4">
      <c r="B55" s="830">
        <f>B52+1</f>
        <v>12</v>
      </c>
      <c r="C55" s="607"/>
      <c r="D55" s="608"/>
      <c r="E55" s="609"/>
      <c r="F55" s="121"/>
      <c r="G55" s="511"/>
      <c r="H55" s="514"/>
      <c r="I55" s="515"/>
      <c r="J55" s="515"/>
      <c r="K55" s="516"/>
      <c r="L55" s="518"/>
      <c r="M55" s="519"/>
      <c r="N55" s="519"/>
      <c r="O55" s="520"/>
      <c r="P55" s="840" t="s">
        <v>49</v>
      </c>
      <c r="Q55" s="841"/>
      <c r="R55" s="84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831"/>
      <c r="AY55" s="832"/>
      <c r="AZ55" s="833"/>
      <c r="BA55" s="834"/>
      <c r="BB55" s="560"/>
      <c r="BC55" s="519"/>
      <c r="BD55" s="519"/>
      <c r="BE55" s="519"/>
      <c r="BF55" s="520"/>
    </row>
    <row r="56" spans="2:58" ht="20.25" customHeight="1" x14ac:dyDescent="0.4">
      <c r="B56" s="830"/>
      <c r="C56" s="610"/>
      <c r="D56" s="611"/>
      <c r="E56" s="612"/>
      <c r="F56" s="94"/>
      <c r="G56" s="512"/>
      <c r="H56" s="517"/>
      <c r="I56" s="515"/>
      <c r="J56" s="515"/>
      <c r="K56" s="516"/>
      <c r="L56" s="521"/>
      <c r="M56" s="522"/>
      <c r="N56" s="522"/>
      <c r="O56" s="523"/>
      <c r="P56" s="765" t="s">
        <v>15</v>
      </c>
      <c r="Q56" s="766"/>
      <c r="R56" s="767"/>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768">
        <f>IF($BB$3="４週",SUM(S56:AT56),IF($BB$3="暦月",SUM(S56:AW56),""))</f>
        <v>0</v>
      </c>
      <c r="AY56" s="769"/>
      <c r="AZ56" s="770">
        <f>IF($BB$3="４週",AX56/4,IF($BB$3="暦月",【記載例】通所型サービス!AX56/(【記載例】通所型サービス!$BB$8/7),""))</f>
        <v>0</v>
      </c>
      <c r="BA56" s="771"/>
      <c r="BB56" s="561"/>
      <c r="BC56" s="522"/>
      <c r="BD56" s="522"/>
      <c r="BE56" s="522"/>
      <c r="BF56" s="523"/>
    </row>
    <row r="57" spans="2:58" ht="20.25" customHeight="1" x14ac:dyDescent="0.4">
      <c r="B57" s="830"/>
      <c r="C57" s="613"/>
      <c r="D57" s="614"/>
      <c r="E57" s="615"/>
      <c r="F57" s="94">
        <f>C55</f>
        <v>0</v>
      </c>
      <c r="G57" s="513"/>
      <c r="H57" s="517"/>
      <c r="I57" s="515"/>
      <c r="J57" s="515"/>
      <c r="K57" s="516"/>
      <c r="L57" s="524"/>
      <c r="M57" s="525"/>
      <c r="N57" s="525"/>
      <c r="O57" s="526"/>
      <c r="P57" s="772" t="s">
        <v>50</v>
      </c>
      <c r="Q57" s="773"/>
      <c r="R57" s="774"/>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775">
        <f>IF($BB$3="４週",SUM(S57:AT57),IF($BB$3="暦月",SUM(S57:AW57),""))</f>
        <v>0</v>
      </c>
      <c r="AY57" s="776"/>
      <c r="AZ57" s="828">
        <f>IF($BB$3="４週",AX57/4,IF($BB$3="暦月",【記載例】通所型サービス!AX57/(【記載例】通所型サービス!$BB$8/7),""))</f>
        <v>0</v>
      </c>
      <c r="BA57" s="829"/>
      <c r="BB57" s="621"/>
      <c r="BC57" s="525"/>
      <c r="BD57" s="525"/>
      <c r="BE57" s="525"/>
      <c r="BF57" s="526"/>
    </row>
    <row r="58" spans="2:58" ht="20.25" customHeight="1" x14ac:dyDescent="0.4">
      <c r="B58" s="830">
        <f>B55+1</f>
        <v>13</v>
      </c>
      <c r="C58" s="607"/>
      <c r="D58" s="608"/>
      <c r="E58" s="609"/>
      <c r="F58" s="121"/>
      <c r="G58" s="511"/>
      <c r="H58" s="514"/>
      <c r="I58" s="515"/>
      <c r="J58" s="515"/>
      <c r="K58" s="516"/>
      <c r="L58" s="518"/>
      <c r="M58" s="519"/>
      <c r="N58" s="519"/>
      <c r="O58" s="520"/>
      <c r="P58" s="840" t="s">
        <v>49</v>
      </c>
      <c r="Q58" s="841"/>
      <c r="R58" s="84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831"/>
      <c r="AY58" s="832"/>
      <c r="AZ58" s="833"/>
      <c r="BA58" s="834"/>
      <c r="BB58" s="560"/>
      <c r="BC58" s="519"/>
      <c r="BD58" s="519"/>
      <c r="BE58" s="519"/>
      <c r="BF58" s="520"/>
    </row>
    <row r="59" spans="2:58" ht="20.25" customHeight="1" x14ac:dyDescent="0.4">
      <c r="B59" s="830"/>
      <c r="C59" s="610"/>
      <c r="D59" s="611"/>
      <c r="E59" s="612"/>
      <c r="F59" s="94"/>
      <c r="G59" s="512"/>
      <c r="H59" s="517"/>
      <c r="I59" s="515"/>
      <c r="J59" s="515"/>
      <c r="K59" s="516"/>
      <c r="L59" s="521"/>
      <c r="M59" s="522"/>
      <c r="N59" s="522"/>
      <c r="O59" s="523"/>
      <c r="P59" s="765" t="s">
        <v>15</v>
      </c>
      <c r="Q59" s="766"/>
      <c r="R59" s="767"/>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768">
        <f>IF($BB$3="４週",SUM(S59:AT59),IF($BB$3="暦月",SUM(S59:AW59),""))</f>
        <v>0</v>
      </c>
      <c r="AY59" s="769"/>
      <c r="AZ59" s="770">
        <f>IF($BB$3="４週",AX59/4,IF($BB$3="暦月",【記載例】通所型サービス!AX59/(【記載例】通所型サービス!$BB$8/7),""))</f>
        <v>0</v>
      </c>
      <c r="BA59" s="771"/>
      <c r="BB59" s="561"/>
      <c r="BC59" s="522"/>
      <c r="BD59" s="522"/>
      <c r="BE59" s="522"/>
      <c r="BF59" s="523"/>
    </row>
    <row r="60" spans="2:58" ht="20.25" customHeight="1" thickBot="1" x14ac:dyDescent="0.45">
      <c r="B60" s="878"/>
      <c r="C60" s="613"/>
      <c r="D60" s="614"/>
      <c r="E60" s="615"/>
      <c r="F60" s="97">
        <f>C58</f>
        <v>0</v>
      </c>
      <c r="G60" s="616"/>
      <c r="H60" s="617"/>
      <c r="I60" s="618"/>
      <c r="J60" s="618"/>
      <c r="K60" s="619"/>
      <c r="L60" s="620"/>
      <c r="M60" s="563"/>
      <c r="N60" s="563"/>
      <c r="O60" s="564"/>
      <c r="P60" s="845" t="s">
        <v>50</v>
      </c>
      <c r="Q60" s="846"/>
      <c r="R60" s="847"/>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775">
        <f>IF($BB$3="４週",SUM(S60:AT60),IF($BB$3="暦月",SUM(S60:AW60),""))</f>
        <v>0</v>
      </c>
      <c r="AY60" s="776"/>
      <c r="AZ60" s="828">
        <f>IF($BB$3="４週",AX60/4,IF($BB$3="暦月",【記載例】通所型サービス!AX60/(【記載例】通所型サービス!$BB$8/7),""))</f>
        <v>0</v>
      </c>
      <c r="BA60" s="829"/>
      <c r="BB60" s="562"/>
      <c r="BC60" s="563"/>
      <c r="BD60" s="563"/>
      <c r="BE60" s="563"/>
      <c r="BF60" s="564"/>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879" t="s">
        <v>182</v>
      </c>
      <c r="H62" s="879"/>
      <c r="I62" s="879"/>
      <c r="J62" s="879"/>
      <c r="K62" s="879"/>
      <c r="L62" s="879"/>
      <c r="M62" s="879"/>
      <c r="N62" s="879"/>
      <c r="O62" s="879"/>
      <c r="P62" s="879"/>
      <c r="Q62" s="879"/>
      <c r="R62" s="8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861">
        <f>IF(SUMIF($F$22:$F$60, "生活相談員", AX22:AY60)=0,"",SUMIF($F$22:$F$60,"生活相談員",AX22:AY60))</f>
        <v>196</v>
      </c>
      <c r="AY62" s="862"/>
      <c r="AZ62" s="863">
        <f>IF(AX62="","",IF($BB$3="４週",AX62/4,IF($BB$3="暦月",AX62/(【記載例】通所型サービス!$BB$8/7),"")))</f>
        <v>49</v>
      </c>
      <c r="BA62" s="864"/>
      <c r="BB62" s="848"/>
      <c r="BC62" s="849"/>
      <c r="BD62" s="849"/>
      <c r="BE62" s="849"/>
      <c r="BF62" s="850"/>
    </row>
    <row r="63" spans="2:58" ht="20.25" customHeight="1" x14ac:dyDescent="0.4">
      <c r="B63" s="197"/>
      <c r="C63" s="198"/>
      <c r="D63" s="198"/>
      <c r="E63" s="198"/>
      <c r="F63" s="198"/>
      <c r="G63" s="843" t="s">
        <v>183</v>
      </c>
      <c r="H63" s="843"/>
      <c r="I63" s="843"/>
      <c r="J63" s="843"/>
      <c r="K63" s="843"/>
      <c r="L63" s="843"/>
      <c r="M63" s="843"/>
      <c r="N63" s="843"/>
      <c r="O63" s="843"/>
      <c r="P63" s="843"/>
      <c r="Q63" s="843"/>
      <c r="R63" s="844"/>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865">
        <f>IF(SUMIF($F$22:$F$60, "介護職員", AX22:AX60)=0,"",SUMIF($F$22:$F$60, "介護職員", AX22:AX60))</f>
        <v>392</v>
      </c>
      <c r="AY63" s="866"/>
      <c r="AZ63" s="867">
        <f>IF(AX63="","",IF($BB$3="４週",AX63/4,IF($BB$3="暦月",AX63/(【記載例】通所型サービス!$BB$8/7),"")))</f>
        <v>98</v>
      </c>
      <c r="BA63" s="868"/>
      <c r="BB63" s="851"/>
      <c r="BC63" s="852"/>
      <c r="BD63" s="852"/>
      <c r="BE63" s="852"/>
      <c r="BF63" s="853"/>
    </row>
    <row r="64" spans="2:58" ht="20.25" customHeight="1" x14ac:dyDescent="0.4">
      <c r="B64" s="197"/>
      <c r="C64" s="198"/>
      <c r="D64" s="198"/>
      <c r="E64" s="198"/>
      <c r="F64" s="198"/>
      <c r="G64" s="843" t="s">
        <v>185</v>
      </c>
      <c r="H64" s="843"/>
      <c r="I64" s="843"/>
      <c r="J64" s="843"/>
      <c r="K64" s="843"/>
      <c r="L64" s="843"/>
      <c r="M64" s="843"/>
      <c r="N64" s="843"/>
      <c r="O64" s="843"/>
      <c r="P64" s="843"/>
      <c r="Q64" s="843"/>
      <c r="R64" s="844"/>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869"/>
      <c r="AY64" s="870"/>
      <c r="AZ64" s="870"/>
      <c r="BA64" s="871"/>
      <c r="BB64" s="851"/>
      <c r="BC64" s="852"/>
      <c r="BD64" s="852"/>
      <c r="BE64" s="852"/>
      <c r="BF64" s="853"/>
    </row>
    <row r="65" spans="1:73" ht="20.25" customHeight="1" x14ac:dyDescent="0.4">
      <c r="B65" s="197"/>
      <c r="C65" s="198"/>
      <c r="D65" s="198"/>
      <c r="E65" s="198"/>
      <c r="F65" s="198"/>
      <c r="G65" s="843" t="s">
        <v>186</v>
      </c>
      <c r="H65" s="843"/>
      <c r="I65" s="843"/>
      <c r="J65" s="843"/>
      <c r="K65" s="843"/>
      <c r="L65" s="843"/>
      <c r="M65" s="843"/>
      <c r="N65" s="843"/>
      <c r="O65" s="843"/>
      <c r="P65" s="843"/>
      <c r="Q65" s="843"/>
      <c r="R65" s="844"/>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872"/>
      <c r="AY65" s="873"/>
      <c r="AZ65" s="873"/>
      <c r="BA65" s="874"/>
      <c r="BB65" s="851"/>
      <c r="BC65" s="852"/>
      <c r="BD65" s="852"/>
      <c r="BE65" s="852"/>
      <c r="BF65" s="853"/>
    </row>
    <row r="66" spans="1:73" ht="20.25" customHeight="1" thickBot="1" x14ac:dyDescent="0.45">
      <c r="B66" s="199"/>
      <c r="C66" s="200"/>
      <c r="D66" s="200"/>
      <c r="E66" s="200"/>
      <c r="F66" s="200"/>
      <c r="G66" s="749" t="s">
        <v>187</v>
      </c>
      <c r="H66" s="749"/>
      <c r="I66" s="749"/>
      <c r="J66" s="749"/>
      <c r="K66" s="749"/>
      <c r="L66" s="749"/>
      <c r="M66" s="749"/>
      <c r="N66" s="749"/>
      <c r="O66" s="749"/>
      <c r="P66" s="749"/>
      <c r="Q66" s="749"/>
      <c r="R66" s="750"/>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872"/>
      <c r="AY66" s="873"/>
      <c r="AZ66" s="873"/>
      <c r="BA66" s="874"/>
      <c r="BB66" s="851"/>
      <c r="BC66" s="852"/>
      <c r="BD66" s="852"/>
      <c r="BE66" s="852"/>
      <c r="BF66" s="853"/>
    </row>
    <row r="67" spans="1:73" ht="18.75" customHeight="1" x14ac:dyDescent="0.4">
      <c r="B67" s="759" t="s">
        <v>188</v>
      </c>
      <c r="C67" s="760"/>
      <c r="D67" s="760"/>
      <c r="E67" s="760"/>
      <c r="F67" s="760"/>
      <c r="G67" s="760"/>
      <c r="H67" s="760"/>
      <c r="I67" s="760"/>
      <c r="J67" s="760"/>
      <c r="K67" s="761"/>
      <c r="L67" s="857" t="s">
        <v>60</v>
      </c>
      <c r="M67" s="857"/>
      <c r="N67" s="857"/>
      <c r="O67" s="857"/>
      <c r="P67" s="857"/>
      <c r="Q67" s="857"/>
      <c r="R67" s="858"/>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872"/>
      <c r="AY67" s="873"/>
      <c r="AZ67" s="873"/>
      <c r="BA67" s="874"/>
      <c r="BB67" s="851"/>
      <c r="BC67" s="852"/>
      <c r="BD67" s="852"/>
      <c r="BE67" s="852"/>
      <c r="BF67" s="853"/>
    </row>
    <row r="68" spans="1:73" ht="18.75" customHeight="1" x14ac:dyDescent="0.4">
      <c r="B68" s="759"/>
      <c r="C68" s="760"/>
      <c r="D68" s="760"/>
      <c r="E68" s="760"/>
      <c r="F68" s="760"/>
      <c r="G68" s="760"/>
      <c r="H68" s="760"/>
      <c r="I68" s="760"/>
      <c r="J68" s="760"/>
      <c r="K68" s="761"/>
      <c r="L68" s="859" t="s">
        <v>5</v>
      </c>
      <c r="M68" s="859"/>
      <c r="N68" s="859"/>
      <c r="O68" s="859"/>
      <c r="P68" s="859"/>
      <c r="Q68" s="859"/>
      <c r="R68" s="860"/>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872"/>
      <c r="AY68" s="873"/>
      <c r="AZ68" s="873"/>
      <c r="BA68" s="874"/>
      <c r="BB68" s="851"/>
      <c r="BC68" s="852"/>
      <c r="BD68" s="852"/>
      <c r="BE68" s="852"/>
      <c r="BF68" s="853"/>
    </row>
    <row r="69" spans="1:73" ht="18.75" customHeight="1" x14ac:dyDescent="0.4">
      <c r="B69" s="759"/>
      <c r="C69" s="760"/>
      <c r="D69" s="760"/>
      <c r="E69" s="760"/>
      <c r="F69" s="760"/>
      <c r="G69" s="760"/>
      <c r="H69" s="760"/>
      <c r="I69" s="760"/>
      <c r="J69" s="760"/>
      <c r="K69" s="761"/>
      <c r="L69" s="859" t="s">
        <v>61</v>
      </c>
      <c r="M69" s="859"/>
      <c r="N69" s="859"/>
      <c r="O69" s="859"/>
      <c r="P69" s="859"/>
      <c r="Q69" s="859"/>
      <c r="R69" s="860"/>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872"/>
      <c r="AY69" s="873"/>
      <c r="AZ69" s="873"/>
      <c r="BA69" s="874"/>
      <c r="BB69" s="851"/>
      <c r="BC69" s="852"/>
      <c r="BD69" s="852"/>
      <c r="BE69" s="852"/>
      <c r="BF69" s="853"/>
    </row>
    <row r="70" spans="1:73" ht="18.75" customHeight="1" x14ac:dyDescent="0.4">
      <c r="B70" s="759"/>
      <c r="C70" s="760"/>
      <c r="D70" s="760"/>
      <c r="E70" s="760"/>
      <c r="F70" s="760"/>
      <c r="G70" s="760"/>
      <c r="H70" s="760"/>
      <c r="I70" s="760"/>
      <c r="J70" s="760"/>
      <c r="K70" s="761"/>
      <c r="L70" s="859" t="s">
        <v>62</v>
      </c>
      <c r="M70" s="859"/>
      <c r="N70" s="859"/>
      <c r="O70" s="859"/>
      <c r="P70" s="859"/>
      <c r="Q70" s="859"/>
      <c r="R70" s="860"/>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872"/>
      <c r="AY70" s="873"/>
      <c r="AZ70" s="873"/>
      <c r="BA70" s="874"/>
      <c r="BB70" s="851"/>
      <c r="BC70" s="852"/>
      <c r="BD70" s="852"/>
      <c r="BE70" s="852"/>
      <c r="BF70" s="853"/>
    </row>
    <row r="71" spans="1:73" ht="18.75" customHeight="1" thickBot="1" x14ac:dyDescent="0.45">
      <c r="B71" s="762"/>
      <c r="C71" s="763"/>
      <c r="D71" s="763"/>
      <c r="E71" s="763"/>
      <c r="F71" s="763"/>
      <c r="G71" s="763"/>
      <c r="H71" s="763"/>
      <c r="I71" s="763"/>
      <c r="J71" s="763"/>
      <c r="K71" s="764"/>
      <c r="L71" s="591"/>
      <c r="M71" s="591"/>
      <c r="N71" s="591"/>
      <c r="O71" s="591"/>
      <c r="P71" s="591"/>
      <c r="Q71" s="591"/>
      <c r="R71" s="592"/>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875"/>
      <c r="AY71" s="876"/>
      <c r="AZ71" s="876"/>
      <c r="BA71" s="877"/>
      <c r="BB71" s="854"/>
      <c r="BC71" s="855"/>
      <c r="BD71" s="855"/>
      <c r="BE71" s="855"/>
      <c r="BF71" s="856"/>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744" t="s">
        <v>52</v>
      </c>
      <c r="F4" s="744"/>
      <c r="G4" s="744"/>
      <c r="H4" s="744"/>
      <c r="I4" s="744"/>
      <c r="J4" s="744"/>
      <c r="K4" s="744"/>
      <c r="M4" s="744" t="s">
        <v>51</v>
      </c>
      <c r="N4" s="744"/>
      <c r="O4" s="744"/>
      <c r="Q4" s="744" t="s">
        <v>82</v>
      </c>
      <c r="R4" s="744"/>
      <c r="S4" s="744"/>
      <c r="T4" s="744"/>
      <c r="U4" s="744"/>
      <c r="W4" s="744"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744"/>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Q15" sqref="Q15"/>
    </sheetView>
  </sheetViews>
  <sheetFormatPr defaultRowHeight="13.5" x14ac:dyDescent="0.4"/>
  <cols>
    <col min="1" max="2" width="9" style="308"/>
    <col min="3" max="3" width="13" style="308" customWidth="1"/>
    <col min="4" max="4" width="15.625" style="308" customWidth="1"/>
    <col min="5" max="8" width="10.625" style="308" customWidth="1"/>
    <col min="9" max="9" width="9" style="308"/>
    <col min="10" max="12" width="5.625" style="308" customWidth="1"/>
    <col min="13" max="16384" width="9" style="308"/>
  </cols>
  <sheetData>
    <row r="1" spans="2:13" x14ac:dyDescent="0.4">
      <c r="B1" s="308" t="s">
        <v>248</v>
      </c>
    </row>
    <row r="2" spans="2:13" x14ac:dyDescent="0.4">
      <c r="B2" s="308" t="s">
        <v>227</v>
      </c>
    </row>
    <row r="3" spans="2:13" ht="25.5" customHeight="1" x14ac:dyDescent="0.4">
      <c r="B3" s="890" t="s">
        <v>249</v>
      </c>
      <c r="C3" s="891"/>
      <c r="D3" s="892"/>
      <c r="E3" s="893"/>
      <c r="F3" s="893"/>
      <c r="G3" s="893"/>
      <c r="H3" s="893"/>
    </row>
    <row r="4" spans="2:13" ht="14.25" thickBot="1" x14ac:dyDescent="0.45"/>
    <row r="5" spans="2:13" ht="28.5" customHeight="1" x14ac:dyDescent="0.4">
      <c r="B5" s="309"/>
      <c r="C5" s="310"/>
      <c r="D5" s="310"/>
      <c r="E5" s="310"/>
      <c r="F5" s="310"/>
      <c r="G5" s="310"/>
      <c r="H5" s="310"/>
      <c r="I5" s="310"/>
      <c r="J5" s="310"/>
      <c r="K5" s="310"/>
      <c r="L5" s="310"/>
      <c r="M5" s="311"/>
    </row>
    <row r="6" spans="2:13" ht="22.5" customHeight="1" x14ac:dyDescent="0.4">
      <c r="B6" s="312"/>
      <c r="C6" s="313"/>
      <c r="D6" s="314"/>
      <c r="E6" s="313"/>
      <c r="F6" s="315"/>
      <c r="G6" s="883"/>
      <c r="H6" s="885"/>
      <c r="I6" s="893" t="s">
        <v>250</v>
      </c>
      <c r="J6" s="893"/>
      <c r="K6" s="893"/>
      <c r="L6" s="893"/>
      <c r="M6" s="316"/>
    </row>
    <row r="7" spans="2:13" ht="22.5" customHeight="1" x14ac:dyDescent="0.4">
      <c r="B7" s="312"/>
      <c r="C7" s="317"/>
      <c r="D7" s="318" t="s">
        <v>251</v>
      </c>
      <c r="E7" s="319" t="s">
        <v>252</v>
      </c>
      <c r="F7" s="320" t="s">
        <v>253</v>
      </c>
      <c r="G7" s="894" t="s">
        <v>254</v>
      </c>
      <c r="H7" s="888"/>
      <c r="I7" s="321"/>
      <c r="J7" s="321"/>
      <c r="K7" s="321"/>
      <c r="L7" s="322"/>
      <c r="M7" s="316"/>
    </row>
    <row r="8" spans="2:13" ht="22.5" customHeight="1" x14ac:dyDescent="0.4">
      <c r="B8" s="312"/>
      <c r="C8" s="317"/>
      <c r="D8" s="318" t="s">
        <v>255</v>
      </c>
      <c r="E8" s="319" t="s">
        <v>256</v>
      </c>
      <c r="F8" s="320" t="s">
        <v>256</v>
      </c>
      <c r="G8" s="895" t="s">
        <v>257</v>
      </c>
      <c r="H8" s="888"/>
      <c r="I8" s="321"/>
      <c r="J8" s="321"/>
      <c r="K8" s="321"/>
      <c r="L8" s="323"/>
      <c r="M8" s="316"/>
    </row>
    <row r="9" spans="2:13" ht="22.5" customHeight="1" x14ac:dyDescent="0.4">
      <c r="B9" s="312"/>
      <c r="C9" s="317"/>
      <c r="D9" s="324"/>
      <c r="E9" s="325"/>
      <c r="F9" s="326"/>
      <c r="G9" s="881"/>
      <c r="H9" s="882"/>
      <c r="I9" s="321"/>
      <c r="J9" s="321"/>
      <c r="K9" s="321" t="s">
        <v>258</v>
      </c>
      <c r="L9" s="321"/>
      <c r="M9" s="316"/>
    </row>
    <row r="10" spans="2:13" ht="22.5" customHeight="1" x14ac:dyDescent="0.4">
      <c r="B10" s="312"/>
      <c r="C10" s="327"/>
      <c r="D10" s="323"/>
      <c r="E10" s="321"/>
      <c r="F10" s="321"/>
      <c r="G10" s="321"/>
      <c r="H10" s="321"/>
      <c r="I10" s="321"/>
      <c r="J10" s="321"/>
      <c r="K10" s="321"/>
      <c r="L10" s="323"/>
      <c r="M10" s="316"/>
    </row>
    <row r="11" spans="2:13" ht="22.5" customHeight="1" x14ac:dyDescent="0.4">
      <c r="B11" s="312"/>
      <c r="C11" s="327" t="s">
        <v>259</v>
      </c>
      <c r="D11" s="323"/>
      <c r="E11" s="321"/>
      <c r="F11" s="321"/>
      <c r="G11" s="321"/>
      <c r="H11" s="321"/>
      <c r="I11" s="321"/>
      <c r="J11" s="321"/>
      <c r="K11" s="321"/>
      <c r="L11" s="328"/>
      <c r="M11" s="316"/>
    </row>
    <row r="12" spans="2:13" ht="22.5" customHeight="1" x14ac:dyDescent="0.4">
      <c r="B12" s="312"/>
      <c r="C12" s="327" t="s">
        <v>260</v>
      </c>
      <c r="D12" s="323"/>
      <c r="E12" s="313"/>
      <c r="F12" s="315"/>
      <c r="G12" s="315"/>
      <c r="H12" s="322"/>
      <c r="I12" s="321"/>
      <c r="J12" s="883"/>
      <c r="K12" s="884"/>
      <c r="L12" s="885"/>
      <c r="M12" s="316"/>
    </row>
    <row r="13" spans="2:13" ht="22.5" customHeight="1" x14ac:dyDescent="0.4">
      <c r="B13" s="312"/>
      <c r="C13" s="327"/>
      <c r="D13" s="323"/>
      <c r="E13" s="319" t="s">
        <v>261</v>
      </c>
      <c r="F13" s="321"/>
      <c r="G13" s="321" t="s">
        <v>262</v>
      </c>
      <c r="H13" s="323"/>
      <c r="I13" s="321"/>
      <c r="J13" s="886" t="s">
        <v>263</v>
      </c>
      <c r="K13" s="887"/>
      <c r="L13" s="888"/>
      <c r="M13" s="316"/>
    </row>
    <row r="14" spans="2:13" ht="22.5" customHeight="1" x14ac:dyDescent="0.4">
      <c r="B14" s="312"/>
      <c r="C14" s="327"/>
      <c r="D14" s="323"/>
      <c r="E14" s="319" t="s">
        <v>256</v>
      </c>
      <c r="F14" s="321"/>
      <c r="G14" s="321"/>
      <c r="H14" s="323"/>
      <c r="I14" s="321"/>
      <c r="J14" s="886"/>
      <c r="K14" s="887"/>
      <c r="L14" s="888"/>
      <c r="M14" s="316"/>
    </row>
    <row r="15" spans="2:13" ht="22.5" customHeight="1" x14ac:dyDescent="0.4">
      <c r="B15" s="312"/>
      <c r="C15" s="324"/>
      <c r="D15" s="328"/>
      <c r="E15" s="325"/>
      <c r="F15" s="326"/>
      <c r="G15" s="326"/>
      <c r="H15" s="328"/>
      <c r="I15" s="325"/>
      <c r="J15" s="881"/>
      <c r="K15" s="889"/>
      <c r="L15" s="882"/>
      <c r="M15" s="316"/>
    </row>
    <row r="16" spans="2:13" ht="71.25" customHeight="1" thickBot="1" x14ac:dyDescent="0.45">
      <c r="B16" s="329"/>
      <c r="C16" s="330"/>
      <c r="D16" s="330"/>
      <c r="E16" s="330"/>
      <c r="F16" s="330"/>
      <c r="G16" s="330"/>
      <c r="H16" s="330"/>
      <c r="I16" s="330"/>
      <c r="J16" s="330"/>
      <c r="K16" s="330"/>
      <c r="L16" s="330"/>
      <c r="M16" s="331"/>
    </row>
    <row r="17" spans="2:3" ht="22.5" customHeight="1" x14ac:dyDescent="0.4">
      <c r="B17" s="332" t="s">
        <v>264</v>
      </c>
      <c r="C17" s="308" t="s">
        <v>265</v>
      </c>
    </row>
    <row r="18" spans="2:3" ht="22.5" customHeight="1" x14ac:dyDescent="0.4">
      <c r="B18" s="308">
        <v>2</v>
      </c>
      <c r="C18" s="308" t="s">
        <v>266</v>
      </c>
    </row>
    <row r="19" spans="2:3" ht="22.5" customHeight="1" x14ac:dyDescent="0.4">
      <c r="B19" s="308">
        <v>3</v>
      </c>
      <c r="C19" s="308" t="s">
        <v>267</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添付書類(通所型)</vt:lpstr>
      <vt:lpstr>参考様式１通所型サービス（1枚版）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参考様式2</vt:lpstr>
      <vt:lpstr>参考様式3</vt:lpstr>
      <vt:lpstr>参考様式４</vt:lpstr>
      <vt:lpstr>参考様式5</vt:lpstr>
      <vt:lpstr>別紙36</vt:lpstr>
      <vt:lpstr>★別紙１－4</vt:lpstr>
      <vt:lpstr>'シフト記号表（勤務時間帯）'!【記載例】シフト記号</vt:lpstr>
      <vt:lpstr>【記載例】シフト記号</vt:lpstr>
      <vt:lpstr>【記載例】通所型サービス!Print_Area</vt:lpstr>
      <vt:lpstr>'★別紙１－4'!Print_Area</vt:lpstr>
      <vt:lpstr>記入方法!Print_Area</vt:lpstr>
      <vt:lpstr>'参考様式１通所型サービス（1枚版）'!Print_Area</vt:lpstr>
      <vt:lpstr>参考様式４!Print_Area</vt:lpstr>
      <vt:lpstr>参考様式5!Print_Area</vt:lpstr>
      <vt:lpstr>'通所型サービス（100名）'!Print_Area</vt:lpstr>
      <vt:lpstr>'添付書類(通所型)'!Print_Area</vt:lpstr>
      <vt:lpstr>別紙36!Print_Area</vt:lpstr>
      <vt:lpstr>'参考様式１通所型サービス（1枚版）'!Print_Titles</vt:lpstr>
      <vt:lpstr>'通所型サービス（100名）'!Print_Titles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cp:lastModifiedBy>
  <cp:lastPrinted>2022-01-06T04:24:29Z</cp:lastPrinted>
  <dcterms:created xsi:type="dcterms:W3CDTF">2020-01-14T23:47:53Z</dcterms:created>
  <dcterms:modified xsi:type="dcterms:W3CDTF">2023-12-23T08:16:10Z</dcterms:modified>
</cp:coreProperties>
</file>